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3.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4.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5.xml" ContentType="application/vnd.openxmlformats-officedocument.themeOverride+xml"/>
  <Override PartName="/xl/drawings/drawing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6.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7.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8.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9.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0.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1.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2.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3.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4.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5.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6.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7.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8.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39.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0.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1.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2.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3.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4.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5.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6.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7.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48.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49.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50.xml" ContentType="application/vnd.openxmlformats-officedocument.themeOverrid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66925"/>
  <mc:AlternateContent xmlns:mc="http://schemas.openxmlformats.org/markup-compatibility/2006">
    <mc:Choice Requires="x15">
      <x15ac:absPath xmlns:x15ac="http://schemas.microsoft.com/office/spreadsheetml/2010/11/ac" url="\\Bk.bwl.net\mwk\Organisation\Ref54\Green Culture\Bilanzierungsstandard - Rechner 2025 und Tools\Jahresvergleich 2025 V1-1\"/>
    </mc:Choice>
  </mc:AlternateContent>
  <xr:revisionPtr revIDLastSave="0" documentId="13_ncr:1_{9DA44862-AB7B-4620-BE56-E627FEAFE3F9}" xr6:coauthVersionLast="47" xr6:coauthVersionMax="47" xr10:uidLastSave="{00000000-0000-0000-0000-000000000000}"/>
  <bookViews>
    <workbookView xWindow="0" yWindow="2040" windowWidth="26460" windowHeight="18510" tabRatio="571" xr2:uid="{FC75B23F-90E0-430C-A950-2600F699F9D7}"/>
  </bookViews>
  <sheets>
    <sheet name="Anleitung" sheetId="55" r:id="rId1"/>
    <sheet name="Zeitreihenvergleich_location" sheetId="30" r:id="rId2"/>
    <sheet name="Zeitreihenvergleich_market" sheetId="59" r:id="rId3"/>
    <sheet name="Dropdowns" sheetId="47" state="hidden" r:id="rId4"/>
  </sheets>
  <definedNames>
    <definedName name="Bes_KBK" localSheetId="1">IFERROR(OFFSET(Zeitreihenvergleich_location!$D$42:$M$42,0,0,1,COUNT(Zeitreihenvergleich_location!$D$42:$M$42)),0)</definedName>
    <definedName name="Bes_KBK" localSheetId="2">IFERROR(OFFSET(Zeitreihenvergleich_market!$D$42:$M$42,0,0,1,COUNT(Zeitreihenvergleich_market!$D$42:$M$42)),0)</definedName>
    <definedName name="Bes_KBKPlus" localSheetId="1">IFERROR(OFFSET(Zeitreihenvergleich_location!$D$43:$M$43,0,0,1,COUNT(Zeitreihenvergleich_location!$D$43:$M$43)),0)</definedName>
    <definedName name="Bes_KBKPlus" localSheetId="2">IFERROR(OFFSET(Zeitreihenvergleich_market!$D$43:$M$43,0,0,1,COUNT(Zeitreihenvergleich_market!$D$43:$M$43)),0)</definedName>
    <definedName name="Besucher" localSheetId="1">IFERROR(OFFSET(Zeitreihenvergleich_location!$D$69:$M$69,0,0,1,COUNT(Zeitreihenvergleich_location!$D$69:$M$69)),0)</definedName>
    <definedName name="Besucher" localSheetId="2">IFERROR(OFFSET(Zeitreihenvergleich_market!$D$69:$M$69,0,0,1,COUNT(Zeitreihenvergleich_market!$D$69:$M$69)),0)</definedName>
    <definedName name="Biogas" localSheetId="1">IFERROR(OFFSET(Zeitreihenvergleich_location!$D$108:$M$108,0,0,1,COUNT(Zeitreihenvergleich_location!$D$108:$M$108)+COUNTIF(Zeitreihenvergleich_location!$D$108:$M$108,#N/A)),0)</definedName>
    <definedName name="Biogas" localSheetId="2">IFERROR(OFFSET(Zeitreihenvergleich_market!$D$108:$M$108,0,0,1,COUNT(Zeitreihenvergleich_market!$D$108:$M$108)+COUNTIF(Zeitreihenvergleich_market!$D$108:$M$108,#N/A)),0)</definedName>
    <definedName name="Biomethan" localSheetId="1">IFERROR(OFFSET(Zeitreihenvergleich_location!$D$109:$M$109,0,0,1,COUNT(Zeitreihenvergleich_location!$D$109:$M$109)+COUNTIF(Zeitreihenvergleich_location!$D$109:$M$109,#N/A)),0)</definedName>
    <definedName name="Biomethan" localSheetId="2">IFERROR(OFFSET(Zeitreihenvergleich_market!$D$109:$M$109,0,0,1,COUNT(Zeitreihenvergleich_market!$D$109:$M$109)+COUNTIF(Zeitreihenvergleich_market!$D$109:$M$109,#N/A)),0)</definedName>
    <definedName name="Druck" localSheetId="1">IFERROR(OFFSET(Zeitreihenvergleich_location!$D$52:$M$52,0,0,1,COUNT(Zeitreihenvergleich_location!$D$52:$M$52)),0)</definedName>
    <definedName name="Druck" localSheetId="2">IFERROR(OFFSET(Zeitreihenvergleich_market!$D$52:$M$52,0,0,1,COUNT(Zeitreihenvergleich_market!$D$52:$M$52)),0)</definedName>
    <definedName name="Erdgas" localSheetId="1">IFERROR(OFFSET(Zeitreihenvergleich_location!$D$107:$M$107,0,0,1,COUNT(Zeitreihenvergleich_location!$D$107:$M$107)+COUNTIF(Zeitreihenvergleich_location!$D$107:$M$107,#N/A)),0)</definedName>
    <definedName name="Erdgas" localSheetId="2">IFERROR(OFFSET(Zeitreihenvergleich_market!$D$107:$M$107,0,0,1,COUNT(Zeitreihenvergleich_market!$D$107:$M$107)+COUNTIF(Zeitreihenvergleich_market!$D$107:$M$107,#N/A)),0)</definedName>
    <definedName name="Externe" localSheetId="1">IFERROR(OFFSET(Zeitreihenvergleich_location!$D$66:$M$66,0,0,1,COUNT(Zeitreihenvergleich_location!$D$66:$M$66)),0)</definedName>
    <definedName name="Externe" localSheetId="2">IFERROR(OFFSET(Zeitreihenvergleich_market!$D$66:$M$66,0,0,1,COUNT(Zeitreihenvergleich_market!$D$66:$M$66)),0)</definedName>
    <definedName name="Fernwärme" localSheetId="1">IFERROR(OFFSET(Zeitreihenvergleich_location!$D$112:$M$112,0,0,1,COUNT(Zeitreihenvergleich_location!$D$112:$M$112)+COUNTIF(Zeitreihenvergleich_location!$D$112:$M$112,#N/A)),0)</definedName>
    <definedName name="Fernwärme" localSheetId="2">IFERROR(OFFSET(Zeitreihenvergleich_market!$D$112:$M$112,0,0,1,COUNT(Zeitreihenvergleich_market!$D$112:$M$112)+COUNTIF(Zeitreihenvergleich_market!$D$112:$M$112,#N/A)),0)</definedName>
    <definedName name="Flüssiggas" localSheetId="1">IFERROR(OFFSET(Zeitreihenvergleich_location!$D$111:$M$111,0,0,1,COUNT(Zeitreihenvergleich_location!$D$111:$M$111)+COUNTIF(Zeitreihenvergleich_location!$D$111:$M$111,#N/A)),0)</definedName>
    <definedName name="Flüssiggas" localSheetId="2">IFERROR(OFFSET(Zeitreihenvergleich_market!$D$111:$M$111,0,0,1,COUNT(Zeitreihenvergleich_market!$D$111:$M$111)+COUNTIF(Zeitreihenvergleich_market!$D$111:$M$111,#N/A)),0)</definedName>
    <definedName name="Fuhrpark" localSheetId="1">IFERROR(OFFSET(Zeitreihenvergleich_location!$D$63:$M$63,0,0,1,COUNT(Zeitreihenvergleich_location!$D$63:$M$63)),0)</definedName>
    <definedName name="Fuhrpark" localSheetId="2">IFERROR(OFFSET(Zeitreihenvergleich_market!$D$63:$M$63,0,0,1,COUNT(Zeitreihenvergleich_market!$D$63:$M$63)),0)</definedName>
    <definedName name="Gesamt_KBK" localSheetId="1">IFERROR(OFFSET(Zeitreihenvergleich_location!$D$9:$M$9,0,0,1,COUNT(Zeitreihenvergleich_location!$D$9:$M$9)),0)</definedName>
    <definedName name="Gesamt_KBK" localSheetId="2">IFERROR(OFFSET(Zeitreihenvergleich_market!$D$9:$M$9,0,0,1,COUNT(Zeitreihenvergleich_market!$D$9:$M$9)),0)</definedName>
    <definedName name="Gesamt_KBKPlus" localSheetId="1">IFERROR(OFFSET(Zeitreihenvergleich_location!$D$10:$M$10,0,0,1,COUNT(Zeitreihenvergleich_location!$D$10:$M$10)),0)</definedName>
    <definedName name="Gesamt_KBKPlus" localSheetId="2">IFERROR(OFFSET(Zeitreihenvergleich_market!$D$10:$M$10,0,0,1,COUNT(Zeitreihenvergleich_market!$D$10:$M$10)),0)</definedName>
    <definedName name="Geschäftsreisen" localSheetId="1">IFERROR(OFFSET(Zeitreihenvergleich_location!$D$64:$M$64,0,0,1,COUNT(Zeitreihenvergleich_location!$D$64:$M$64)),0)</definedName>
    <definedName name="Geschäftsreisen" localSheetId="2">IFERROR(OFFSET(Zeitreihenvergleich_market!$D$64:$M$64,0,0,1,COUNT(Zeitreihenvergleich_market!$D$64:$M$64)),0)</definedName>
    <definedName name="Heizöl" localSheetId="1">IFERROR(OFFSET(Zeitreihenvergleich_location!$D$110:$M$110,0,0,1,COUNT(Zeitreihenvergleich_location!$D$110:$M$110)+COUNTIF(Zeitreihenvergleich_location!$D$110:$M$110,#N/A)),0)</definedName>
    <definedName name="Heizöl" localSheetId="2">IFERROR(OFFSET(Zeitreihenvergleich_market!$D$110:$M$110,0,0,1,COUNT(Zeitreihenvergleich_market!$D$110:$M$110)+COUNTIF(Zeitreihenvergleich_market!$D$110:$M$110,#N/A)),0)</definedName>
    <definedName name="Holzpellets" localSheetId="1">IFERROR(OFFSET(Zeitreihenvergleich_location!$D$113:$M$113,0,0,1,COUNT(Zeitreihenvergleich_location!$D$113:$M$113)+COUNTIF(Zeitreihenvergleich_location!$D$113:$M$113,#N/A)),0)</definedName>
    <definedName name="Holzpellets" localSheetId="2">IFERROR(OFFSET(Zeitreihenvergleich_market!$D$113:$M$113,0,0,1,COUNT(Zeitreihenvergleich_market!$D$113:$M$113)+COUNTIF(Zeitreihenvergleich_market!$D$113:$M$113,#N/A)),0)</definedName>
    <definedName name="IT" localSheetId="1">IFERROR(OFFSET(Zeitreihenvergleich_location!$D$71:$M$71,0,0,1,COUNT(Zeitreihenvergleich_location!$D$71:$M$71)),0)</definedName>
    <definedName name="IT" localSheetId="2">IFERROR(OFFSET(Zeitreihenvergleich_market!$D$71:$M$71,0,0,1,COUNT(Zeitreihenvergleich_market!$D$71:$M$71)),0)</definedName>
    <definedName name="Jahr_1" localSheetId="1">IF(ISBLANK(Anleitung!$E$12),"",Anleitung!$E$12)</definedName>
    <definedName name="Jahr_1" localSheetId="2">IF(ISBLANK(Anleitung!$E$12),"",Anleitung!$E$12)</definedName>
    <definedName name="Jahr_10" localSheetId="1">IF(ISBLANK(Anleitung!$E$21),"",Anleitung!$E$21)</definedName>
    <definedName name="Jahr_10" localSheetId="2">IF(ISBLANK(Anleitung!$E$21),"",Anleitung!$E$21)</definedName>
    <definedName name="Jahr_2" localSheetId="1">IF(ISBLANK(Anleitung!$E$13),"",Anleitung!$E$13)</definedName>
    <definedName name="Jahr_2" localSheetId="2">IF(ISBLANK(Anleitung!$E$13),"",Anleitung!$E$13)</definedName>
    <definedName name="Jahr_3" localSheetId="1">IF(ISBLANK(Anleitung!$E$14),"",Anleitung!$E$14)</definedName>
    <definedName name="Jahr_3" localSheetId="2">IF(ISBLANK(Anleitung!$E$14),"",Anleitung!$E$14)</definedName>
    <definedName name="Jahr_4" localSheetId="1">IF(ISBLANK(Anleitung!$E$15),"",Anleitung!$E$15)</definedName>
    <definedName name="Jahr_4" localSheetId="2">IF(ISBLANK(Anleitung!$E$15),"",Anleitung!$E$15)</definedName>
    <definedName name="Jahr_5" localSheetId="1">IF(ISBLANK(Anleitung!$E$16),"",Anleitung!$E$16)</definedName>
    <definedName name="Jahr_5" localSheetId="2">IF(ISBLANK(Anleitung!$E$16),"",Anleitung!$E$16)</definedName>
    <definedName name="Jahr_6" localSheetId="1">IF(ISBLANK(Anleitung!$E$17),"",Anleitung!$E$17)</definedName>
    <definedName name="Jahr_6" localSheetId="2">IF(ISBLANK(Anleitung!$E$17),"",Anleitung!$E$17)</definedName>
    <definedName name="Jahr_7" localSheetId="1">IF(ISBLANK(Anleitung!$E$18),"",Anleitung!$E$18)</definedName>
    <definedName name="Jahr_7" localSheetId="2">IF(ISBLANK(Anleitung!$E$18),"",Anleitung!$E$18)</definedName>
    <definedName name="Jahr_8" localSheetId="1">IF(ISBLANK(Anleitung!$E$19),"",Anleitung!$E$19)</definedName>
    <definedName name="Jahr_8" localSheetId="2">IF(ISBLANK(Anleitung!$E$19),"",Anleitung!$E$19)</definedName>
    <definedName name="Jahr_9" localSheetId="1">IF(ISBLANK(Anleitung!$E$20),"",Anleitung!$E$20)</definedName>
    <definedName name="Jahr_9" localSheetId="2">IF(ISBLANK(Anleitung!$E$20),"",Anleitung!$E$20)</definedName>
    <definedName name="Jahresachse" localSheetId="1">IFERROR(OFFSET(Zeitreihenvergleich_location!$D$8:$M$8,0,0,1,COUNT(Zeitreihenvergleich_location!$D$8:$M$8)),0)</definedName>
    <definedName name="Jahresachse" localSheetId="2">IFERROR(OFFSET(Zeitreihenvergleich_market!$D$8:$M$8,0,0,1,COUNT(Zeitreihenvergleich_market!$D$8:$M$8)),0)</definedName>
    <definedName name="Kat1_1" localSheetId="1">IFERROR(OFFSET(Zeitreihenvergleich_location!$D$80:$M$80,0,0,1,COUNT(Zeitreihenvergleich_location!$D$80:$M$80)),0)</definedName>
    <definedName name="Kat1_1" localSheetId="2">IFERROR(OFFSET(Zeitreihenvergleich_market!$D$80:$M$80,0,0,1,COUNT(Zeitreihenvergleich_market!$D$80:$M$80)),0)</definedName>
    <definedName name="Kat1_2" localSheetId="1">IFERROR(OFFSET(Zeitreihenvergleich_location!$D$81:$M$81,0,0,1,COUNT(Zeitreihenvergleich_location!$D$81:$M$81)),0)</definedName>
    <definedName name="Kat1_2" localSheetId="2">IFERROR(OFFSET(Zeitreihenvergleich_market!$D$81:$M$81,0,0,1,COUNT(Zeitreihenvergleich_market!$D$81:$M$81)),0)</definedName>
    <definedName name="Kat1_4" localSheetId="1">IFERROR(OFFSET(Zeitreihenvergleich_location!$D$82:$M$82,0,0,1,COUNT(Zeitreihenvergleich_location!$D$82:$M$82)),0)</definedName>
    <definedName name="Kat1_4" localSheetId="2">IFERROR(OFFSET(Zeitreihenvergleich_market!$D$82:$M$82,0,0,1,COUNT(Zeitreihenvergleich_market!$D$82:$M$82)),0)</definedName>
    <definedName name="Kat2_1" localSheetId="1">IFERROR(OFFSET(Zeitreihenvergleich_location!$D$85:$M$85,0,0,1,COUNT(Zeitreihenvergleich_location!$D$85:$M$85)),0)</definedName>
    <definedName name="Kat2_1" localSheetId="2">IFERROR(OFFSET(Zeitreihenvergleich_market!$D$85:$M$85,0,0,1,COUNT(Zeitreihenvergleich_market!$D$85:$M$85)),0)</definedName>
    <definedName name="Kat2_2" localSheetId="1">IFERROR(OFFSET(Zeitreihenvergleich_location!$D$86:$M$86,0,0,1,COUNT(Zeitreihenvergleich_location!$D$86:$M$86)),0)</definedName>
    <definedName name="Kat2_2" localSheetId="2">IFERROR(OFFSET(Zeitreihenvergleich_market!$D$86:$M$86,0,0,1,COUNT(Zeitreihenvergleich_market!$D$86:$M$86)),0)</definedName>
    <definedName name="Kat3_1" localSheetId="1">IFERROR(OFFSET(Zeitreihenvergleich_location!$D$89:$M$89,0,0,1,COUNT(Zeitreihenvergleich_location!$D$89:$M$89)),0)</definedName>
    <definedName name="Kat3_1" localSheetId="2">IFERROR(OFFSET(Zeitreihenvergleich_market!$D$89:$M$89,0,0,1,COUNT(Zeitreihenvergleich_market!$D$89:$M$89)),0)</definedName>
    <definedName name="Kat3_3" localSheetId="1">IFERROR(OFFSET(Zeitreihenvergleich_location!$D$90:$M$90,0,0,1,COUNT(Zeitreihenvergleich_location!$D$90:$M$90)),0)</definedName>
    <definedName name="Kat3_3" localSheetId="2">IFERROR(OFFSET(Zeitreihenvergleich_market!$D$90:$M$90,0,0,1,COUNT(Zeitreihenvergleich_market!$D$90:$M$90)),0)</definedName>
    <definedName name="Kat3_4" localSheetId="1">IFERROR(OFFSET(Zeitreihenvergleich_location!$D$91:$M$91,0,0,1,COUNT(Zeitreihenvergleich_location!$D$91:$M$91)),0)</definedName>
    <definedName name="Kat3_4" localSheetId="2">IFERROR(OFFSET(Zeitreihenvergleich_market!$D$91:$M$91,0,0,1,COUNT(Zeitreihenvergleich_market!$D$91:$M$91)),0)</definedName>
    <definedName name="Kat3_5" localSheetId="1">IFERROR(OFFSET(Zeitreihenvergleich_location!$D$92:$M$92,0,0,1,COUNT(Zeitreihenvergleich_location!$D$92:$M$92)),0)</definedName>
    <definedName name="Kat3_5" localSheetId="2">IFERROR(OFFSET(Zeitreihenvergleich_market!$D$92:$M$92,0,0,1,COUNT(Zeitreihenvergleich_market!$D$92:$M$92)),0)</definedName>
    <definedName name="Kat3_6" localSheetId="1">IFERROR(OFFSET(Zeitreihenvergleich_location!$D$93:$M$93,0,0,1,COUNT(Zeitreihenvergleich_location!$D$93:$M$93)),0)</definedName>
    <definedName name="Kat3_6" localSheetId="2">IFERROR(OFFSET(Zeitreihenvergleich_market!$D$93:$M$93,0,0,1,COUNT(Zeitreihenvergleich_market!$D$93:$M$93)),0)</definedName>
    <definedName name="Kat3_7" localSheetId="1">IFERROR(OFFSET(Zeitreihenvergleich_location!$D$94:$M$94,0,0,1,COUNT(Zeitreihenvergleich_location!$D$94:$M$94)),0)</definedName>
    <definedName name="Kat3_7" localSheetId="2">IFERROR(OFFSET(Zeitreihenvergleich_market!$D$94:$M$94,0,0,1,COUNT(Zeitreihenvergleich_market!$D$94:$M$94)),0)</definedName>
    <definedName name="Kat3_9" localSheetId="1">IFERROR(OFFSET(Zeitreihenvergleich_location!$D$95:$M$95,0,0,1,COUNT(Zeitreihenvergleich_location!$D$95:$M$95)),0)</definedName>
    <definedName name="Kat3_9" localSheetId="2">IFERROR(OFFSET(Zeitreihenvergleich_market!$D$95:$M$95,0,0,1,COUNT(Zeitreihenvergleich_market!$D$95:$M$95)),0)</definedName>
    <definedName name="KuK" localSheetId="1">IFERROR(OFFSET(Zeitreihenvergleich_location!$D$62:$M$62,0,0,1,COUNT(Zeitreihenvergleich_location!$D$62:$M$62)),0)</definedName>
    <definedName name="KuK" localSheetId="2">IFERROR(OFFSET(Zeitreihenvergleich_market!$D$62:$M$62,0,0,1,COUNT(Zeitreihenvergleich_market!$D$62:$M$62)),0)</definedName>
    <definedName name="Logistik" localSheetId="1">IFERROR(OFFSET(Zeitreihenvergleich_location!$D$67:$M$67,0,0,1,COUNT(Zeitreihenvergleich_location!$D$67:$M$67)),0)</definedName>
    <definedName name="Logistik" localSheetId="2">IFERROR(OFFSET(Zeitreihenvergleich_market!$D$67:$M$67,0,0,1,COUNT(Zeitreihenvergleich_market!$D$67:$M$67)),0)</definedName>
    <definedName name="m2_KBK" localSheetId="1">IFERROR(OFFSET(Zeitreihenvergleich_location!$D$32:$M$32,0,0,1,COUNT(Zeitreihenvergleich_location!$D$32:$M$32)),0)</definedName>
    <definedName name="m2_KBK" localSheetId="2">IFERROR(OFFSET(Zeitreihenvergleich_market!$D$32:$M$32,0,0,1,COUNT(Zeitreihenvergleich_market!$D$32:$M$32)),0)</definedName>
    <definedName name="m2_KBKPlus" localSheetId="1">IFERROR(OFFSET(Zeitreihenvergleich_location!$D$33:$M$33,0,0,1,COUNT(Zeitreihenvergleich_location!$D$33:$M$33)),0)</definedName>
    <definedName name="m2_KBKPlus" localSheetId="2">IFERROR(OFFSET(Zeitreihenvergleich_market!$D$33:$M$33,0,0,1,COUNT(Zeitreihenvergleich_market!$D$33:$M$33)),0)</definedName>
    <definedName name="MA_KBK" localSheetId="1">IFERROR(OFFSET(Zeitreihenvergleich_location!$D$22:$M$22,0,0,1,COUNT(Zeitreihenvergleich_location!$D$22:$M$22)),0)</definedName>
    <definedName name="MA_KBK" localSheetId="2">IFERROR(OFFSET(Zeitreihenvergleich_market!$D$22:$M$22,0,0,1,COUNT(Zeitreihenvergleich_market!$D$22:$M$22)),0)</definedName>
    <definedName name="MA_KBKPlus" localSheetId="1">IFERROR(OFFSET(Zeitreihenvergleich_location!$D$23:$M$23,0,0,1,COUNT(Zeitreihenvergleich_location!$D$23:$M$23)),0)</definedName>
    <definedName name="MA_KBKPlus" localSheetId="2">IFERROR(OFFSET(Zeitreihenvergleich_market!$D$23:$M$23,0,0,1,COUNT(Zeitreihenvergleich_market!$D$23:$M$23)),0)</definedName>
    <definedName name="Medien" localSheetId="1">IFERROR(OFFSET(Zeitreihenvergleich_location!$D$70:$M$70,0,0,1,COUNT(Zeitreihenvergleich_location!$D$70:$M$70)),0)</definedName>
    <definedName name="Medien" localSheetId="2">IFERROR(OFFSET(Zeitreihenvergleich_market!$D$70:$M$70,0,0,1,COUNT(Zeitreihenvergleich_market!$D$70:$M$70)),0)</definedName>
    <definedName name="Notstrom" localSheetId="1">IFERROR(OFFSET(Zeitreihenvergleich_location!$D$124:$M$124,0,0,1,COUNT(Zeitreihenvergleich_location!$D$124:$M$124)+COUNTIF(Zeitreihenvergleich_location!$D$124:$M$124,#N/A)),0)</definedName>
    <definedName name="Notstrom" localSheetId="2">IFERROR(OFFSET(Zeitreihenvergleich_market!$D$124:$M$124,0,0,1,COUNT(Zeitreihenvergleich_market!$D$124:$M$124)+COUNTIF(Zeitreihenvergleich_market!$D$124:$M$124,#N/A)),0)</definedName>
    <definedName name="Papier" localSheetId="1">IFERROR(OFFSET(Zeitreihenvergleich_location!$D$51:$M$51,0,0,1,COUNT(Zeitreihenvergleich_location!$D$51:$M$51)),0)</definedName>
    <definedName name="Papier" localSheetId="2">IFERROR(OFFSET(Zeitreihenvergleich_market!$D$51:$M$51,0,0,1,COUNT(Zeitreihenvergleich_market!$D$51:$M$51)),0)</definedName>
    <definedName name="Pendeln" localSheetId="1">IFERROR(OFFSET(Zeitreihenvergleich_location!$D$65:$M$65,0,0,1,COUNT(Zeitreihenvergleich_location!$D$65:$M$65)),0)</definedName>
    <definedName name="Pendeln" localSheetId="2">IFERROR(OFFSET(Zeitreihenvergleich_market!$D$65:$M$65,0,0,1,COUNT(Zeitreihenvergleich_market!$D$65:$M$65)),0)</definedName>
    <definedName name="Solarthermie" localSheetId="1">IFERROR(OFFSET(Zeitreihenvergleich_location!$D$114:$M$114,0,0,1,COUNT(Zeitreihenvergleich_location!$D$114:$M$114)+COUNTIF(Zeitreihenvergleich_location!$D$114:$M$114,#N/A)),0)</definedName>
    <definedName name="Solarthermie" localSheetId="2">IFERROR(OFFSET(Zeitreihenvergleich_market!$D$114:$M$114,0,0,1,COUNT(Zeitreihenvergleich_market!$D$114:$M$114)+COUNTIF(Zeitreihenvergleich_market!$D$114:$M$114,#N/A)),0)</definedName>
    <definedName name="Stoffströme" localSheetId="1">IFERROR(OFFSET(Zeitreihenvergleich_location!$D$72:$M$72,0,0,1,COUNT(Zeitreihenvergleich_location!$D$72:$M$72)),0)</definedName>
    <definedName name="Stoffströme" localSheetId="2">IFERROR(OFFSET(Zeitreihenvergleich_market!$D$72:$M$72,0,0,1,COUNT(Zeitreihenvergleich_market!$D$72:$M$72)),0)</definedName>
    <definedName name="Strom" localSheetId="1">IFERROR(OFFSET(Zeitreihenvergleich_location!$D$61:$M$61,0,0,1,COUNT(Zeitreihenvergleich_location!$D$61:$M$61)),0)</definedName>
    <definedName name="Strom" localSheetId="2">IFERROR(OFFSET(Zeitreihenvergleich_market!$D$61:$M$61,0,0,1,COUNT(Zeitreihenvergleich_market!$D$61:$M$61)),0)</definedName>
    <definedName name="Strom_eigen" localSheetId="1">IFERROR(OFFSET(Zeitreihenvergleich_location!$D$125:$M$125,0,0,1,COUNT(Zeitreihenvergleich_location!$D$125:$M$125)+COUNTIF(Zeitreihenvergleich_location!$D$125:$M$125,#N/A)),0)</definedName>
    <definedName name="Strom_eigen" localSheetId="2">IFERROR(OFFSET(Zeitreihenvergleich_market!$D$125:$M$125,0,0,1,COUNT(Zeitreihenvergleich_market!$D$125:$M$125)+COUNTIF(Zeitreihenvergleich_market!$D$125:$M$125,#N/A)),0)</definedName>
    <definedName name="Strombezug" localSheetId="1">IFERROR(OFFSET(Zeitreihenvergleich_location!$D$119:$M$119,0,0,1,COUNT(Zeitreihenvergleich_location!$D$119:$M$119)+COUNTIF(Zeitreihenvergleich_location!$D$119:$M$119,#N/A)),0)</definedName>
    <definedName name="Strombezug" localSheetId="2">IFERROR(OFFSET(Zeitreihenvergleich_market!$D$119:$M$119,0,0,1,COUNT(Zeitreihenvergleich_market!$D$119:$M$119)+COUNTIF(Zeitreihenvergleich_market!$D$119:$M$119,#N/A)),0)</definedName>
    <definedName name="Verpack" localSheetId="1">IFERROR(OFFSET(Zeitreihenvergleich_location!$D$53:$M$53,0,0,1,COUNT(Zeitreihenvergleich_location!$D$53:$M$53)),0)</definedName>
    <definedName name="Verpack" localSheetId="2">IFERROR(OFFSET(Zeitreihenvergleich_market!$D$53:$M$53,0,0,1,COUNT(Zeitreihenvergleich_market!$D$53:$M$53)),0)</definedName>
    <definedName name="Wärme" localSheetId="1">IFERROR(OFFSET(Zeitreihenvergleich_location!$D$60:$M$60,0,0,1,COUNT(Zeitreihenvergleich_location!$D$60:$M$60)),0)</definedName>
    <definedName name="Wärme" localSheetId="2">IFERROR(OFFSET(Zeitreihenvergleich_market!$D$60:$M$60,0,0,1,COUNT(Zeitreihenvergleich_market!$D$60:$M$60)),0)</definedName>
    <definedName name="Wasser" localSheetId="1">IFERROR(OFFSET(Zeitreihenvergleich_location!$D$54:$M$54,0,0,1,COUNT(Zeitreihenvergleich_location!$D$54:$M$54)),0)</definedName>
    <definedName name="Wasser" localSheetId="2">IFERROR(OFFSET(Zeitreihenvergleich_market!$D$54:$M$54,0,0,1,COUNT(Zeitreihenvergleich_market!$D$54:$M$54)),0)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1" i="55" l="1"/>
  <c r="J42" i="30"/>
  <c r="G22" i="59"/>
  <c r="I43" i="30"/>
  <c r="G34" i="59"/>
  <c r="L24" i="30"/>
  <c r="J33" i="59"/>
  <c r="K22" i="30"/>
  <c r="K24" i="30"/>
  <c r="K42" i="30"/>
  <c r="I22" i="59"/>
  <c r="G33" i="30"/>
  <c r="I23" i="30"/>
  <c r="M32" i="30"/>
  <c r="F32" i="30"/>
  <c r="M22" i="59"/>
  <c r="F23" i="59"/>
  <c r="G32" i="30"/>
  <c r="M24" i="59"/>
  <c r="F33" i="30"/>
  <c r="K32" i="59"/>
  <c r="L23" i="30"/>
  <c r="I42" i="59"/>
  <c r="I43" i="59"/>
  <c r="F24" i="59"/>
  <c r="H32" i="30"/>
  <c r="G32" i="59"/>
  <c r="M24" i="30"/>
  <c r="J24" i="30"/>
  <c r="M33" i="59"/>
  <c r="H42" i="59"/>
  <c r="H24" i="59"/>
  <c r="I32" i="30"/>
  <c r="J23" i="59"/>
  <c r="H33" i="30"/>
  <c r="L44" i="59"/>
  <c r="J22" i="59"/>
  <c r="K43" i="59"/>
  <c r="H43" i="30"/>
  <c r="K22" i="59"/>
  <c r="K32" i="30"/>
  <c r="K34" i="59"/>
  <c r="G24" i="30"/>
  <c r="I33" i="59"/>
  <c r="G43" i="30"/>
  <c r="I32" i="59"/>
  <c r="F22" i="30"/>
  <c r="H33" i="59"/>
  <c r="M23" i="30"/>
  <c r="K44" i="59"/>
  <c r="L34" i="30"/>
  <c r="F42" i="30"/>
  <c r="H22" i="30"/>
  <c r="L34" i="59"/>
  <c r="F23" i="30"/>
  <c r="L32" i="59"/>
  <c r="I24" i="30"/>
  <c r="F24" i="30"/>
  <c r="J42" i="59"/>
  <c r="J32" i="59"/>
  <c r="F33" i="59"/>
  <c r="H24" i="30"/>
  <c r="F34" i="59"/>
  <c r="K23" i="30"/>
  <c r="K44" i="30"/>
  <c r="K33" i="30"/>
  <c r="K43" i="30"/>
  <c r="I23" i="59"/>
  <c r="I34" i="59"/>
  <c r="J23" i="30"/>
  <c r="G44" i="59"/>
  <c r="K42" i="59"/>
  <c r="H34" i="59"/>
  <c r="M23" i="59"/>
  <c r="I24" i="59"/>
  <c r="H23" i="30"/>
  <c r="F42" i="59"/>
  <c r="K23" i="59"/>
  <c r="M43" i="59"/>
  <c r="M34" i="59"/>
  <c r="H42" i="30"/>
  <c r="F22" i="59"/>
  <c r="J34" i="30"/>
  <c r="F44" i="59"/>
  <c r="F43" i="59"/>
  <c r="F32" i="59"/>
  <c r="M44" i="59"/>
  <c r="I44" i="30"/>
  <c r="M22" i="30"/>
  <c r="J33" i="30"/>
  <c r="J43" i="59"/>
  <c r="G43" i="59"/>
  <c r="M42" i="59"/>
  <c r="L32" i="30"/>
  <c r="H44" i="30"/>
  <c r="G23" i="59"/>
  <c r="H34" i="30"/>
  <c r="L42" i="59"/>
  <c r="H43" i="59"/>
  <c r="F34" i="30"/>
  <c r="L44" i="30"/>
  <c r="G24" i="59"/>
  <c r="L33" i="30"/>
  <c r="I44" i="59"/>
  <c r="G42" i="30"/>
  <c r="J44" i="59"/>
  <c r="K24" i="59"/>
  <c r="K34" i="30"/>
  <c r="J24" i="59"/>
  <c r="J32" i="30"/>
  <c r="G44" i="30"/>
  <c r="L43" i="59"/>
  <c r="G33" i="59"/>
  <c r="I42" i="30"/>
  <c r="H32" i="59"/>
  <c r="H23" i="59"/>
  <c r="L22" i="30"/>
  <c r="M42" i="30"/>
  <c r="I34" i="30"/>
  <c r="L43" i="30"/>
  <c r="H22" i="59"/>
  <c r="M34" i="30"/>
  <c r="J34" i="59"/>
  <c r="G22" i="30"/>
  <c r="I33" i="30"/>
  <c r="M43" i="30"/>
  <c r="L42" i="30"/>
  <c r="J43" i="30"/>
  <c r="H44" i="59"/>
  <c r="G42" i="59"/>
  <c r="L33" i="59"/>
  <c r="M44" i="30"/>
  <c r="J22" i="30"/>
  <c r="J44" i="30"/>
  <c r="L22" i="59"/>
  <c r="G34" i="30"/>
  <c r="K33" i="59"/>
  <c r="I22" i="30"/>
  <c r="G23" i="30"/>
  <c r="F44" i="30"/>
  <c r="L24" i="59"/>
  <c r="M33" i="30"/>
  <c r="F43" i="30"/>
  <c r="L23" i="59"/>
  <c r="M32" i="59"/>
  <c r="D123" i="59" l="1"/>
  <c r="D118" i="59"/>
  <c r="D106" i="59"/>
  <c r="D78" i="59"/>
  <c r="D59" i="59"/>
  <c r="D50" i="59"/>
  <c r="D41" i="59"/>
  <c r="D31" i="59"/>
  <c r="D21" i="59"/>
  <c r="D8" i="59"/>
  <c r="M123" i="59"/>
  <c r="L123" i="59"/>
  <c r="K123" i="59"/>
  <c r="J123" i="59"/>
  <c r="I123" i="59"/>
  <c r="H123" i="59"/>
  <c r="G123" i="59"/>
  <c r="F123" i="59"/>
  <c r="E123" i="59"/>
  <c r="M118" i="59"/>
  <c r="L118" i="59"/>
  <c r="K118" i="59"/>
  <c r="J118" i="59"/>
  <c r="I118" i="59"/>
  <c r="H118" i="59"/>
  <c r="G118" i="59"/>
  <c r="F118" i="59"/>
  <c r="E118" i="59"/>
  <c r="M106" i="59"/>
  <c r="L106" i="59"/>
  <c r="K106" i="59"/>
  <c r="J106" i="59"/>
  <c r="I106" i="59"/>
  <c r="H106" i="59"/>
  <c r="G106" i="59"/>
  <c r="F106" i="59"/>
  <c r="E106" i="59"/>
  <c r="M78" i="59"/>
  <c r="L78" i="59"/>
  <c r="K78" i="59"/>
  <c r="J78" i="59"/>
  <c r="I78" i="59"/>
  <c r="H78" i="59"/>
  <c r="G78" i="59"/>
  <c r="F78" i="59"/>
  <c r="E78" i="59"/>
  <c r="M59" i="59"/>
  <c r="L59" i="59"/>
  <c r="K59" i="59"/>
  <c r="J59" i="59"/>
  <c r="I59" i="59"/>
  <c r="H59" i="59"/>
  <c r="G59" i="59"/>
  <c r="F59" i="59"/>
  <c r="E59" i="59"/>
  <c r="M50" i="59"/>
  <c r="L50" i="59"/>
  <c r="K50" i="59"/>
  <c r="J50" i="59"/>
  <c r="I50" i="59"/>
  <c r="H50" i="59"/>
  <c r="G50" i="59"/>
  <c r="F50" i="59"/>
  <c r="E50" i="59"/>
  <c r="M41" i="59"/>
  <c r="L41" i="59"/>
  <c r="K41" i="59"/>
  <c r="J41" i="59"/>
  <c r="I41" i="59"/>
  <c r="H41" i="59"/>
  <c r="G41" i="59"/>
  <c r="F41" i="59"/>
  <c r="E41" i="59"/>
  <c r="M31" i="59"/>
  <c r="L31" i="59"/>
  <c r="K31" i="59"/>
  <c r="J31" i="59"/>
  <c r="I31" i="59"/>
  <c r="H31" i="59"/>
  <c r="G31" i="59"/>
  <c r="F31" i="59"/>
  <c r="E31" i="59"/>
  <c r="M21" i="59"/>
  <c r="L21" i="59"/>
  <c r="K21" i="59"/>
  <c r="J21" i="59"/>
  <c r="I21" i="59"/>
  <c r="H21" i="59"/>
  <c r="G21" i="59"/>
  <c r="F21" i="59"/>
  <c r="E21" i="59"/>
  <c r="M8" i="59"/>
  <c r="L8" i="59"/>
  <c r="K8" i="59"/>
  <c r="J8" i="59"/>
  <c r="I8" i="59"/>
  <c r="H8" i="59"/>
  <c r="G8" i="59"/>
  <c r="F8" i="59"/>
  <c r="E8" i="59"/>
  <c r="H110" i="59"/>
  <c r="G91" i="59"/>
  <c r="L11" i="59"/>
  <c r="I65" i="59"/>
  <c r="E60" i="59"/>
  <c r="D126" i="59"/>
  <c r="M100" i="59"/>
  <c r="E98" i="59"/>
  <c r="E119" i="59"/>
  <c r="K87" i="59"/>
  <c r="H72" i="59"/>
  <c r="K11" i="59"/>
  <c r="M120" i="59"/>
  <c r="J69" i="59"/>
  <c r="D53" i="59"/>
  <c r="F92" i="59"/>
  <c r="H124" i="59"/>
  <c r="L114" i="59"/>
  <c r="D98" i="59"/>
  <c r="I61" i="59"/>
  <c r="H61" i="59"/>
  <c r="K83" i="59"/>
  <c r="M71" i="59"/>
  <c r="J108" i="59"/>
  <c r="E100" i="59"/>
  <c r="E125" i="59"/>
  <c r="H91" i="59"/>
  <c r="K93" i="59"/>
  <c r="M65" i="59"/>
  <c r="J94" i="59"/>
  <c r="E67" i="59"/>
  <c r="L9" i="59"/>
  <c r="F62" i="59"/>
  <c r="D60" i="59"/>
  <c r="D34" i="59"/>
  <c r="E70" i="59"/>
  <c r="J10" i="59"/>
  <c r="F10" i="59"/>
  <c r="I92" i="59"/>
  <c r="L119" i="59"/>
  <c r="G92" i="59"/>
  <c r="M66" i="59"/>
  <c r="K108" i="59"/>
  <c r="I10" i="59"/>
  <c r="H108" i="59"/>
  <c r="F111" i="59"/>
  <c r="L46" i="59"/>
  <c r="M89" i="59"/>
  <c r="M95" i="59"/>
  <c r="I51" i="59"/>
  <c r="K120" i="59"/>
  <c r="F94" i="59"/>
  <c r="I52" i="59"/>
  <c r="H80" i="59"/>
  <c r="G9" i="59"/>
  <c r="L71" i="59"/>
  <c r="I113" i="59"/>
  <c r="D82" i="59"/>
  <c r="D94" i="59"/>
  <c r="M10" i="59"/>
  <c r="E52" i="59"/>
  <c r="E9" i="59"/>
  <c r="K110" i="59"/>
  <c r="H94" i="59"/>
  <c r="G114" i="59"/>
  <c r="M62" i="59"/>
  <c r="J64" i="59"/>
  <c r="E53" i="59"/>
  <c r="D115" i="59"/>
  <c r="K52" i="59"/>
  <c r="L80" i="59"/>
  <c r="D86" i="59"/>
  <c r="D51" i="59"/>
  <c r="H69" i="59"/>
  <c r="G10" i="59"/>
  <c r="M60" i="59"/>
  <c r="J62" i="59"/>
  <c r="D102" i="59"/>
  <c r="E126" i="59"/>
  <c r="H54" i="59"/>
  <c r="G11" i="59"/>
  <c r="M68" i="59"/>
  <c r="J126" i="59"/>
  <c r="L120" i="59"/>
  <c r="E115" i="59"/>
  <c r="D90" i="59"/>
  <c r="M81" i="59"/>
  <c r="H93" i="59"/>
  <c r="J67" i="59"/>
  <c r="H112" i="59"/>
  <c r="D110" i="59"/>
  <c r="I111" i="59"/>
  <c r="J81" i="59"/>
  <c r="H71" i="59"/>
  <c r="M112" i="59"/>
  <c r="G81" i="59"/>
  <c r="F115" i="59"/>
  <c r="K92" i="59"/>
  <c r="E11" i="59"/>
  <c r="G94" i="59"/>
  <c r="E87" i="59"/>
  <c r="D44" i="59"/>
  <c r="M98" i="59"/>
  <c r="L100" i="59"/>
  <c r="D112" i="59"/>
  <c r="L52" i="59"/>
  <c r="F68" i="59"/>
  <c r="I91" i="59"/>
  <c r="E111" i="59"/>
  <c r="D119" i="59"/>
  <c r="K74" i="59"/>
  <c r="G90" i="59"/>
  <c r="L89" i="59"/>
  <c r="I114" i="59"/>
  <c r="E114" i="59"/>
  <c r="G46" i="59"/>
  <c r="L74" i="59"/>
  <c r="D54" i="59"/>
  <c r="D109" i="59"/>
  <c r="K60" i="59"/>
  <c r="H114" i="59"/>
  <c r="G109" i="59"/>
  <c r="L69" i="59"/>
  <c r="J120" i="59"/>
  <c r="E71" i="59"/>
  <c r="E63" i="59"/>
  <c r="K64" i="59"/>
  <c r="L85" i="59"/>
  <c r="F91" i="59"/>
  <c r="D114" i="59"/>
  <c r="H73" i="59"/>
  <c r="G65" i="59"/>
  <c r="M83" i="59"/>
  <c r="J87" i="59"/>
  <c r="D64" i="59"/>
  <c r="F11" i="59"/>
  <c r="H83" i="59"/>
  <c r="G73" i="59"/>
  <c r="M93" i="59"/>
  <c r="J107" i="59"/>
  <c r="D33" i="59"/>
  <c r="J111" i="59"/>
  <c r="F54" i="59"/>
  <c r="F52" i="59"/>
  <c r="J74" i="59"/>
  <c r="H119" i="59"/>
  <c r="J112" i="59"/>
  <c r="H65" i="59"/>
  <c r="E80" i="59"/>
  <c r="D91" i="59"/>
  <c r="E83" i="59"/>
  <c r="G119" i="59"/>
  <c r="L64" i="59"/>
  <c r="L115" i="59"/>
  <c r="F114" i="59"/>
  <c r="G85" i="59"/>
  <c r="K53" i="59"/>
  <c r="H100" i="59"/>
  <c r="H125" i="59"/>
  <c r="I74" i="59"/>
  <c r="D24" i="59"/>
  <c r="E108" i="59"/>
  <c r="H81" i="59"/>
  <c r="J92" i="59"/>
  <c r="K126" i="59"/>
  <c r="M110" i="59"/>
  <c r="L111" i="59"/>
  <c r="I53" i="59"/>
  <c r="E86" i="59"/>
  <c r="H66" i="59"/>
  <c r="L68" i="59"/>
  <c r="E124" i="59"/>
  <c r="E42" i="59"/>
  <c r="E46" i="59" s="1"/>
  <c r="K86" i="59"/>
  <c r="H109" i="59"/>
  <c r="G86" i="59"/>
  <c r="L95" i="59"/>
  <c r="J54" i="59"/>
  <c r="F120" i="59"/>
  <c r="D85" i="59"/>
  <c r="K69" i="59"/>
  <c r="L108" i="59"/>
  <c r="D108" i="59"/>
  <c r="F65" i="59"/>
  <c r="H107" i="59"/>
  <c r="G53" i="59"/>
  <c r="L112" i="59"/>
  <c r="J61" i="59"/>
  <c r="F119" i="59"/>
  <c r="E72" i="59"/>
  <c r="H53" i="59"/>
  <c r="G66" i="59"/>
  <c r="L82" i="59"/>
  <c r="I11" i="59"/>
  <c r="E22" i="59"/>
  <c r="J109" i="59"/>
  <c r="D9" i="59"/>
  <c r="F69" i="59"/>
  <c r="K9" i="59"/>
  <c r="I80" i="59"/>
  <c r="K107" i="59"/>
  <c r="H74" i="59"/>
  <c r="E120" i="59"/>
  <c r="F64" i="59"/>
  <c r="L124" i="59"/>
  <c r="L66" i="59"/>
  <c r="J71" i="59"/>
  <c r="I109" i="59"/>
  <c r="G108" i="59"/>
  <c r="M87" i="59"/>
  <c r="M107" i="59"/>
  <c r="F100" i="59"/>
  <c r="J85" i="59"/>
  <c r="G120" i="59"/>
  <c r="E93" i="59"/>
  <c r="E33" i="59"/>
  <c r="M85" i="59"/>
  <c r="F113" i="59"/>
  <c r="M119" i="59"/>
  <c r="K72" i="59"/>
  <c r="J63" i="59"/>
  <c r="K95" i="59"/>
  <c r="I90" i="59"/>
  <c r="I93" i="59"/>
  <c r="F9" i="59"/>
  <c r="F46" i="59" s="1"/>
  <c r="G68" i="59"/>
  <c r="J102" i="59"/>
  <c r="D32" i="59"/>
  <c r="K119" i="59"/>
  <c r="M64" i="59"/>
  <c r="L63" i="59"/>
  <c r="I68" i="59"/>
  <c r="F71" i="59"/>
  <c r="H70" i="59"/>
  <c r="L53" i="59"/>
  <c r="E73" i="59"/>
  <c r="H102" i="59"/>
  <c r="K109" i="59"/>
  <c r="H111" i="59"/>
  <c r="G107" i="59"/>
  <c r="L62" i="59"/>
  <c r="I73" i="59"/>
  <c r="E110" i="59"/>
  <c r="F90" i="59"/>
  <c r="G102" i="59"/>
  <c r="J86" i="59"/>
  <c r="D111" i="59"/>
  <c r="F95" i="59"/>
  <c r="H51" i="59"/>
  <c r="G126" i="59"/>
  <c r="L87" i="59"/>
  <c r="I83" i="59"/>
  <c r="F74" i="59"/>
  <c r="D63" i="59"/>
  <c r="H95" i="59"/>
  <c r="G113" i="59"/>
  <c r="L107" i="59"/>
  <c r="I54" i="59"/>
  <c r="H92" i="59"/>
  <c r="J93" i="59"/>
  <c r="K82" i="59"/>
  <c r="E91" i="59"/>
  <c r="F73" i="59"/>
  <c r="K10" i="59"/>
  <c r="I69" i="59"/>
  <c r="G80" i="59"/>
  <c r="K100" i="59"/>
  <c r="F102" i="59"/>
  <c r="H96" i="59"/>
  <c r="I120" i="59"/>
  <c r="L94" i="59"/>
  <c r="I94" i="59"/>
  <c r="D81" i="59"/>
  <c r="M52" i="59"/>
  <c r="J53" i="59"/>
  <c r="F36" i="59"/>
  <c r="K90" i="59"/>
  <c r="D80" i="59"/>
  <c r="G112" i="59"/>
  <c r="L81" i="59"/>
  <c r="D83" i="59"/>
  <c r="F66" i="59"/>
  <c r="I63" i="59"/>
  <c r="K125" i="59"/>
  <c r="K102" i="59"/>
  <c r="J70" i="59"/>
  <c r="D124" i="59"/>
  <c r="D10" i="59"/>
  <c r="E65" i="59"/>
  <c r="F70" i="59"/>
  <c r="F81" i="59"/>
  <c r="K61" i="59"/>
  <c r="M67" i="59"/>
  <c r="D22" i="59"/>
  <c r="K85" i="59"/>
  <c r="M74" i="59"/>
  <c r="J98" i="59"/>
  <c r="I108" i="59"/>
  <c r="E109" i="59"/>
  <c r="K98" i="59"/>
  <c r="J91" i="59"/>
  <c r="E113" i="59"/>
  <c r="H120" i="59"/>
  <c r="G63" i="59"/>
  <c r="H86" i="59"/>
  <c r="G93" i="59"/>
  <c r="L110" i="59"/>
  <c r="I72" i="59"/>
  <c r="D62" i="59"/>
  <c r="D61" i="59"/>
  <c r="G64" i="59"/>
  <c r="J114" i="59"/>
  <c r="F60" i="59"/>
  <c r="F108" i="59"/>
  <c r="H63" i="59"/>
  <c r="G95" i="59"/>
  <c r="L54" i="59"/>
  <c r="I96" i="59"/>
  <c r="E96" i="59"/>
  <c r="F87" i="59"/>
  <c r="H68" i="59"/>
  <c r="G111" i="59"/>
  <c r="L61" i="59"/>
  <c r="I107" i="59"/>
  <c r="K66" i="59"/>
  <c r="I67" i="59"/>
  <c r="G98" i="59"/>
  <c r="D69" i="59"/>
  <c r="G36" i="59"/>
  <c r="G89" i="59"/>
  <c r="E51" i="59"/>
  <c r="M96" i="59"/>
  <c r="M11" i="59"/>
  <c r="F125" i="59"/>
  <c r="G71" i="59"/>
  <c r="E54" i="59"/>
  <c r="J60" i="59"/>
  <c r="D73" i="59"/>
  <c r="K68" i="59"/>
  <c r="M80" i="59"/>
  <c r="F107" i="59"/>
  <c r="J66" i="59"/>
  <c r="G125" i="59"/>
  <c r="J119" i="59"/>
  <c r="K80" i="59"/>
  <c r="E90" i="59"/>
  <c r="E69" i="59"/>
  <c r="G83" i="59"/>
  <c r="M69" i="59"/>
  <c r="E34" i="59"/>
  <c r="K91" i="59"/>
  <c r="M90" i="59"/>
  <c r="J82" i="59"/>
  <c r="F63" i="59"/>
  <c r="D68" i="59"/>
  <c r="K67" i="59"/>
  <c r="J89" i="59"/>
  <c r="F124" i="59"/>
  <c r="H87" i="59"/>
  <c r="G87" i="59"/>
  <c r="K89" i="59"/>
  <c r="G110" i="59"/>
  <c r="L126" i="59"/>
  <c r="I102" i="59"/>
  <c r="E107" i="59"/>
  <c r="D43" i="59"/>
  <c r="G115" i="59"/>
  <c r="J110" i="59"/>
  <c r="D92" i="59"/>
  <c r="D70" i="59"/>
  <c r="H9" i="59"/>
  <c r="G51" i="59"/>
  <c r="L86" i="59"/>
  <c r="I126" i="59"/>
  <c r="F51" i="59"/>
  <c r="E10" i="59"/>
  <c r="K111" i="59"/>
  <c r="G72" i="59"/>
  <c r="L73" i="59"/>
  <c r="I98" i="59"/>
  <c r="K81" i="59"/>
  <c r="I60" i="59"/>
  <c r="M53" i="59"/>
  <c r="D120" i="59"/>
  <c r="I124" i="59"/>
  <c r="G67" i="59"/>
  <c r="D66" i="59"/>
  <c r="L109" i="59"/>
  <c r="L65" i="59"/>
  <c r="E43" i="59"/>
  <c r="L67" i="59"/>
  <c r="H62" i="59"/>
  <c r="J73" i="59"/>
  <c r="F89" i="59"/>
  <c r="M111" i="59"/>
  <c r="M91" i="59"/>
  <c r="D11" i="59"/>
  <c r="I119" i="59"/>
  <c r="I125" i="59"/>
  <c r="L83" i="59"/>
  <c r="J65" i="59"/>
  <c r="D107" i="59"/>
  <c r="E44" i="59"/>
  <c r="H52" i="59"/>
  <c r="K115" i="59"/>
  <c r="M92" i="59"/>
  <c r="J96" i="59"/>
  <c r="E95" i="59"/>
  <c r="F83" i="59"/>
  <c r="K70" i="59"/>
  <c r="J83" i="59"/>
  <c r="J125" i="59"/>
  <c r="H98" i="59"/>
  <c r="G74" i="59"/>
  <c r="K71" i="59"/>
  <c r="M73" i="59"/>
  <c r="L10" i="59"/>
  <c r="I66" i="59"/>
  <c r="E74" i="59"/>
  <c r="E32" i="59"/>
  <c r="G124" i="59"/>
  <c r="I62" i="59"/>
  <c r="E82" i="59"/>
  <c r="D65" i="59"/>
  <c r="K113" i="59"/>
  <c r="G61" i="59"/>
  <c r="L113" i="59"/>
  <c r="I95" i="59"/>
  <c r="D67" i="59"/>
  <c r="H36" i="59"/>
  <c r="K94" i="59"/>
  <c r="G69" i="59"/>
  <c r="L60" i="59"/>
  <c r="F61" i="59"/>
  <c r="G100" i="59"/>
  <c r="E85" i="59"/>
  <c r="L96" i="59"/>
  <c r="H60" i="59"/>
  <c r="F82" i="59"/>
  <c r="M115" i="59"/>
  <c r="E102" i="59"/>
  <c r="J100" i="59"/>
  <c r="I100" i="59"/>
  <c r="M61" i="59"/>
  <c r="J52" i="59"/>
  <c r="H113" i="59"/>
  <c r="I86" i="59"/>
  <c r="K46" i="59"/>
  <c r="J124" i="59"/>
  <c r="L93" i="59"/>
  <c r="K51" i="59"/>
  <c r="D72" i="59"/>
  <c r="J90" i="59"/>
  <c r="D74" i="59"/>
  <c r="H10" i="59"/>
  <c r="M9" i="59"/>
  <c r="H67" i="59"/>
  <c r="K124" i="59"/>
  <c r="M109" i="59"/>
  <c r="J95" i="59"/>
  <c r="D125" i="59"/>
  <c r="F72" i="59"/>
  <c r="G52" i="59"/>
  <c r="I87" i="59"/>
  <c r="I85" i="59"/>
  <c r="H126" i="59"/>
  <c r="G60" i="59"/>
  <c r="K54" i="59"/>
  <c r="M72" i="59"/>
  <c r="L70" i="59"/>
  <c r="I81" i="59"/>
  <c r="F80" i="59"/>
  <c r="H85" i="59"/>
  <c r="M86" i="59"/>
  <c r="I112" i="59"/>
  <c r="D93" i="59"/>
  <c r="D52" i="59"/>
  <c r="K65" i="59"/>
  <c r="M63" i="59"/>
  <c r="L98" i="59"/>
  <c r="I89" i="59"/>
  <c r="D89" i="59"/>
  <c r="E36" i="59"/>
  <c r="K73" i="59"/>
  <c r="M124" i="59"/>
  <c r="L102" i="59"/>
  <c r="F96" i="59"/>
  <c r="G54" i="59"/>
  <c r="D87" i="59"/>
  <c r="J72" i="59"/>
  <c r="M54" i="59"/>
  <c r="G96" i="59"/>
  <c r="M82" i="59"/>
  <c r="F126" i="59"/>
  <c r="I82" i="59"/>
  <c r="F98" i="59"/>
  <c r="J9" i="59"/>
  <c r="I110" i="59"/>
  <c r="K96" i="59"/>
  <c r="I115" i="59"/>
  <c r="H89" i="59"/>
  <c r="E64" i="59"/>
  <c r="L90" i="59"/>
  <c r="H46" i="59"/>
  <c r="M125" i="59"/>
  <c r="I64" i="59"/>
  <c r="H82" i="59"/>
  <c r="F110" i="59"/>
  <c r="L91" i="59"/>
  <c r="I71" i="59"/>
  <c r="I70" i="59"/>
  <c r="H90" i="59"/>
  <c r="G70" i="59"/>
  <c r="L51" i="59"/>
  <c r="J11" i="59"/>
  <c r="F67" i="59"/>
  <c r="E112" i="59"/>
  <c r="M113" i="59"/>
  <c r="E89" i="59"/>
  <c r="F109" i="59"/>
  <c r="K114" i="59"/>
  <c r="H11" i="59"/>
  <c r="K62" i="59"/>
  <c r="M108" i="59"/>
  <c r="J115" i="59"/>
  <c r="E92" i="59"/>
  <c r="E81" i="59"/>
  <c r="H115" i="59"/>
  <c r="M70" i="59"/>
  <c r="F86" i="59"/>
  <c r="I9" i="59"/>
  <c r="E24" i="59"/>
  <c r="K112" i="59"/>
  <c r="M126" i="59"/>
  <c r="J80" i="59"/>
  <c r="F53" i="59"/>
  <c r="D113" i="59"/>
  <c r="E23" i="59"/>
  <c r="K63" i="59"/>
  <c r="M114" i="59"/>
  <c r="J113" i="59"/>
  <c r="F85" i="59"/>
  <c r="M102" i="59"/>
  <c r="E62" i="59"/>
  <c r="D95" i="59"/>
  <c r="D100" i="59"/>
  <c r="F112" i="59"/>
  <c r="L92" i="59"/>
  <c r="E66" i="59"/>
  <c r="D96" i="59"/>
  <c r="G62" i="59"/>
  <c r="L72" i="59"/>
  <c r="E94" i="59"/>
  <c r="G82" i="59"/>
  <c r="K36" i="59"/>
  <c r="J68" i="59"/>
  <c r="H64" i="59"/>
  <c r="J51" i="59"/>
  <c r="L36" i="59"/>
  <c r="E61" i="59"/>
  <c r="F93" i="59"/>
  <c r="E68" i="59"/>
  <c r="D23" i="59"/>
  <c r="M51" i="59"/>
  <c r="D71" i="59"/>
  <c r="M94" i="59"/>
  <c r="L125" i="59"/>
  <c r="D36" i="59"/>
  <c r="D26" i="59"/>
  <c r="M46" i="59"/>
  <c r="M36" i="59"/>
  <c r="J46" i="59"/>
  <c r="J36" i="59"/>
  <c r="I46" i="59"/>
  <c r="I36" i="59"/>
  <c r="J13" i="59" l="1"/>
  <c r="F13" i="59"/>
  <c r="E14" i="59"/>
  <c r="E13" i="59"/>
  <c r="F14" i="59"/>
  <c r="I14" i="59"/>
  <c r="I13" i="59"/>
  <c r="J14" i="59"/>
  <c r="L14" i="59"/>
  <c r="L13" i="59"/>
  <c r="M14" i="59"/>
  <c r="M13" i="59"/>
  <c r="G14" i="59"/>
  <c r="G13" i="59"/>
  <c r="K14" i="59"/>
  <c r="K13" i="59"/>
  <c r="H14" i="59"/>
  <c r="H13" i="59"/>
  <c r="M17" i="59"/>
  <c r="E17" i="59"/>
  <c r="L16" i="59"/>
  <c r="F17" i="59"/>
  <c r="M16" i="59"/>
  <c r="E16" i="59"/>
  <c r="G17" i="59"/>
  <c r="F16" i="59"/>
  <c r="H17" i="59"/>
  <c r="G16" i="59"/>
  <c r="I17" i="59"/>
  <c r="H16" i="59"/>
  <c r="J17" i="59"/>
  <c r="I16" i="59"/>
  <c r="K17" i="59"/>
  <c r="J16" i="59"/>
  <c r="L17" i="59"/>
  <c r="K16" i="59"/>
  <c r="M123" i="30"/>
  <c r="L123" i="30"/>
  <c r="K123" i="30"/>
  <c r="J123" i="30"/>
  <c r="I123" i="30"/>
  <c r="H123" i="30"/>
  <c r="G123" i="30"/>
  <c r="F123" i="30"/>
  <c r="E123" i="30"/>
  <c r="D123" i="30"/>
  <c r="M118" i="30"/>
  <c r="L118" i="30"/>
  <c r="K118" i="30"/>
  <c r="J118" i="30"/>
  <c r="I118" i="30"/>
  <c r="H118" i="30"/>
  <c r="G118" i="30"/>
  <c r="F118" i="30"/>
  <c r="E118" i="30"/>
  <c r="D118" i="30"/>
  <c r="M78" i="30"/>
  <c r="L78" i="30"/>
  <c r="K78" i="30"/>
  <c r="J78" i="30"/>
  <c r="I78" i="30"/>
  <c r="H78" i="30"/>
  <c r="G78" i="30"/>
  <c r="F78" i="30"/>
  <c r="E78" i="30"/>
  <c r="D78" i="30"/>
  <c r="M59" i="30"/>
  <c r="L59" i="30"/>
  <c r="K59" i="30"/>
  <c r="J59" i="30"/>
  <c r="I59" i="30"/>
  <c r="H59" i="30"/>
  <c r="G59" i="30"/>
  <c r="F59" i="30"/>
  <c r="E59" i="30"/>
  <c r="D59" i="30"/>
  <c r="M50" i="30"/>
  <c r="L50" i="30"/>
  <c r="K50" i="30"/>
  <c r="J50" i="30"/>
  <c r="I50" i="30"/>
  <c r="H50" i="30"/>
  <c r="G50" i="30"/>
  <c r="F50" i="30"/>
  <c r="E50" i="30"/>
  <c r="D50" i="30"/>
  <c r="M41" i="30"/>
  <c r="L41" i="30"/>
  <c r="K41" i="30"/>
  <c r="J41" i="30"/>
  <c r="I41" i="30"/>
  <c r="H41" i="30"/>
  <c r="G41" i="30"/>
  <c r="F41" i="30"/>
  <c r="E41" i="30"/>
  <c r="D41" i="30"/>
  <c r="M31" i="30"/>
  <c r="L31" i="30"/>
  <c r="K31" i="30"/>
  <c r="J31" i="30"/>
  <c r="I31" i="30"/>
  <c r="H31" i="30"/>
  <c r="G31" i="30"/>
  <c r="F31" i="30"/>
  <c r="E31" i="30"/>
  <c r="D31" i="30"/>
  <c r="M21" i="30"/>
  <c r="L21" i="30"/>
  <c r="K21" i="30"/>
  <c r="J21" i="30"/>
  <c r="I21" i="30"/>
  <c r="H21" i="30"/>
  <c r="G21" i="30"/>
  <c r="F21" i="30"/>
  <c r="E21" i="30"/>
  <c r="D21" i="30"/>
  <c r="D8" i="30"/>
  <c r="D22" i="30"/>
  <c r="D24" i="30"/>
  <c r="F26" i="59"/>
  <c r="I26" i="59"/>
  <c r="G26" i="59"/>
  <c r="D42" i="59"/>
  <c r="K26" i="59"/>
  <c r="M26" i="59"/>
  <c r="D43" i="30"/>
  <c r="D32" i="30"/>
  <c r="L26" i="59"/>
  <c r="J26" i="59"/>
  <c r="D44" i="30"/>
  <c r="D33" i="30"/>
  <c r="E26" i="59"/>
  <c r="D34" i="30"/>
  <c r="D42" i="30"/>
  <c r="D23" i="30"/>
  <c r="H26" i="59"/>
  <c r="M106" i="30" l="1"/>
  <c r="L106" i="30"/>
  <c r="K106" i="30"/>
  <c r="J106" i="30"/>
  <c r="I106" i="30"/>
  <c r="H106" i="30"/>
  <c r="G106" i="30"/>
  <c r="F106" i="30"/>
  <c r="E106" i="30"/>
  <c r="D106" i="30"/>
  <c r="M8" i="30"/>
  <c r="L8" i="30"/>
  <c r="K8" i="30"/>
  <c r="J8" i="30"/>
  <c r="I8" i="30"/>
  <c r="D46" i="59"/>
  <c r="G8" i="30" l="1"/>
  <c r="H8" i="30"/>
  <c r="H82" i="30"/>
  <c r="H81" i="30"/>
  <c r="M125" i="30"/>
  <c r="D95" i="30"/>
  <c r="D86" i="30"/>
  <c r="H113" i="30"/>
  <c r="H87" i="30"/>
  <c r="K83" i="30"/>
  <c r="I113" i="30"/>
  <c r="J82" i="30"/>
  <c r="I82" i="30"/>
  <c r="K125" i="30"/>
  <c r="L71" i="30"/>
  <c r="K62" i="30"/>
  <c r="M61" i="30"/>
  <c r="G126" i="30"/>
  <c r="J71" i="30"/>
  <c r="D89" i="30"/>
  <c r="L87" i="30"/>
  <c r="K74" i="30"/>
  <c r="K85" i="30"/>
  <c r="J102" i="30"/>
  <c r="I85" i="30"/>
  <c r="D51" i="30"/>
  <c r="K53" i="30"/>
  <c r="M64" i="30"/>
  <c r="I89" i="30"/>
  <c r="H100" i="30"/>
  <c r="D52" i="30"/>
  <c r="I100" i="30"/>
  <c r="H92" i="30"/>
  <c r="H108" i="30"/>
  <c r="G110" i="30"/>
  <c r="I10" i="30"/>
  <c r="D82" i="30"/>
  <c r="J53" i="30"/>
  <c r="K100" i="30"/>
  <c r="K81" i="30"/>
  <c r="J51" i="30"/>
  <c r="G81" i="30"/>
  <c r="I126" i="30"/>
  <c r="I63" i="30"/>
  <c r="J87" i="30"/>
  <c r="L65" i="30"/>
  <c r="G63" i="30"/>
  <c r="M98" i="30"/>
  <c r="G66" i="30"/>
  <c r="I92" i="30"/>
  <c r="D102" i="30"/>
  <c r="M83" i="30"/>
  <c r="H51" i="30"/>
  <c r="L124" i="30"/>
  <c r="D63" i="30"/>
  <c r="D80" i="30"/>
  <c r="D10" i="30"/>
  <c r="I111" i="30"/>
  <c r="I60" i="30"/>
  <c r="J86" i="30"/>
  <c r="H89" i="30"/>
  <c r="K9" i="30"/>
  <c r="K109" i="30"/>
  <c r="H107" i="30"/>
  <c r="M66" i="30"/>
  <c r="M52" i="30"/>
  <c r="G90" i="30"/>
  <c r="J108" i="30"/>
  <c r="H98" i="30"/>
  <c r="I91" i="30"/>
  <c r="L80" i="30"/>
  <c r="H119" i="30"/>
  <c r="J115" i="30"/>
  <c r="L109" i="30"/>
  <c r="L89" i="30"/>
  <c r="D94" i="30"/>
  <c r="M110" i="30"/>
  <c r="K67" i="30"/>
  <c r="L54" i="30"/>
  <c r="I86" i="30"/>
  <c r="K115" i="30"/>
  <c r="I80" i="30"/>
  <c r="I114" i="30"/>
  <c r="L98" i="30"/>
  <c r="K90" i="30"/>
  <c r="H65" i="30"/>
  <c r="H72" i="30"/>
  <c r="M71" i="30"/>
  <c r="H112" i="30"/>
  <c r="D125" i="30"/>
  <c r="K54" i="30"/>
  <c r="J85" i="30"/>
  <c r="K96" i="30"/>
  <c r="D112" i="30"/>
  <c r="J89" i="30"/>
  <c r="M60" i="30"/>
  <c r="H64" i="30"/>
  <c r="J70" i="30"/>
  <c r="M91" i="30"/>
  <c r="J11" i="30"/>
  <c r="I74" i="30"/>
  <c r="K92" i="30"/>
  <c r="D93" i="30"/>
  <c r="M109" i="30"/>
  <c r="J74" i="30"/>
  <c r="D108" i="30"/>
  <c r="M120" i="30"/>
  <c r="J111" i="30"/>
  <c r="G86" i="30"/>
  <c r="H53" i="30"/>
  <c r="D119" i="30"/>
  <c r="L60" i="30"/>
  <c r="G112" i="30"/>
  <c r="K111" i="30"/>
  <c r="H70" i="30"/>
  <c r="D120" i="30"/>
  <c r="M90" i="30"/>
  <c r="G10" i="30"/>
  <c r="G62" i="30"/>
  <c r="J66" i="30"/>
  <c r="J107" i="30"/>
  <c r="K61" i="30"/>
  <c r="G95" i="30"/>
  <c r="M124" i="30"/>
  <c r="K112" i="30"/>
  <c r="D70" i="30"/>
  <c r="H114" i="30"/>
  <c r="K110" i="30"/>
  <c r="K10" i="30"/>
  <c r="I51" i="30"/>
  <c r="I64" i="30"/>
  <c r="G114" i="30"/>
  <c r="D60" i="30"/>
  <c r="M93" i="30"/>
  <c r="L51" i="30"/>
  <c r="H80" i="30"/>
  <c r="I96" i="30"/>
  <c r="H90" i="30"/>
  <c r="G80" i="30"/>
  <c r="I102" i="30"/>
  <c r="K65" i="30"/>
  <c r="H93" i="30"/>
  <c r="I124" i="30"/>
  <c r="J65" i="30"/>
  <c r="M95" i="30"/>
  <c r="G52" i="30"/>
  <c r="K120" i="30"/>
  <c r="G51" i="30"/>
  <c r="K126" i="30"/>
  <c r="K124" i="30"/>
  <c r="G102" i="30"/>
  <c r="L112" i="30"/>
  <c r="G94" i="30"/>
  <c r="L94" i="30"/>
  <c r="I52" i="30"/>
  <c r="H73" i="30"/>
  <c r="L102" i="30"/>
  <c r="L110" i="30"/>
  <c r="H74" i="30"/>
  <c r="L107" i="30"/>
  <c r="J95" i="30"/>
  <c r="M92" i="30"/>
  <c r="L119" i="30"/>
  <c r="M112" i="30"/>
  <c r="M54" i="30"/>
  <c r="J93" i="30"/>
  <c r="M65" i="30"/>
  <c r="L10" i="30"/>
  <c r="L90" i="30"/>
  <c r="L53" i="30"/>
  <c r="M94" i="30"/>
  <c r="G108" i="30"/>
  <c r="D124" i="30"/>
  <c r="H68" i="30"/>
  <c r="K60" i="30"/>
  <c r="K98" i="30"/>
  <c r="J64" i="30"/>
  <c r="D126" i="30"/>
  <c r="D53" i="30"/>
  <c r="G125" i="30"/>
  <c r="D87" i="30"/>
  <c r="J124" i="30"/>
  <c r="J98" i="30"/>
  <c r="K107" i="30"/>
  <c r="H102" i="30"/>
  <c r="G82" i="30"/>
  <c r="M86" i="30"/>
  <c r="D64" i="30"/>
  <c r="J94" i="30"/>
  <c r="K64" i="30"/>
  <c r="D110" i="30"/>
  <c r="I62" i="30"/>
  <c r="G64" i="30"/>
  <c r="M85" i="30"/>
  <c r="I109" i="30"/>
  <c r="L67" i="30"/>
  <c r="L120" i="30"/>
  <c r="J80" i="30"/>
  <c r="I69" i="30"/>
  <c r="I81" i="30"/>
  <c r="J72" i="30"/>
  <c r="I61" i="30"/>
  <c r="I54" i="30"/>
  <c r="H110" i="30"/>
  <c r="L96" i="30"/>
  <c r="H83" i="30"/>
  <c r="J90" i="30"/>
  <c r="K68" i="30"/>
  <c r="M74" i="30"/>
  <c r="M80" i="30"/>
  <c r="J62" i="30"/>
  <c r="I107" i="30"/>
  <c r="G68" i="30"/>
  <c r="J114" i="30"/>
  <c r="M111" i="30"/>
  <c r="L73" i="30"/>
  <c r="H67" i="30"/>
  <c r="D91" i="30"/>
  <c r="D81" i="30"/>
  <c r="K108" i="30"/>
  <c r="M126" i="30"/>
  <c r="L61" i="30"/>
  <c r="I119" i="30"/>
  <c r="G67" i="30"/>
  <c r="K89" i="30"/>
  <c r="D72" i="30"/>
  <c r="I71" i="30"/>
  <c r="I90" i="30"/>
  <c r="J109" i="30"/>
  <c r="L113" i="30"/>
  <c r="I83" i="30"/>
  <c r="H11" i="30"/>
  <c r="I67" i="30"/>
  <c r="K72" i="30"/>
  <c r="L72" i="30"/>
  <c r="H63" i="30"/>
  <c r="M53" i="30"/>
  <c r="H71" i="30"/>
  <c r="L126" i="30"/>
  <c r="I108" i="30"/>
  <c r="D92" i="30"/>
  <c r="I115" i="30"/>
  <c r="L108" i="30"/>
  <c r="H86" i="30"/>
  <c r="M67" i="30"/>
  <c r="D67" i="30"/>
  <c r="D85" i="30"/>
  <c r="K80" i="30"/>
  <c r="K70" i="30"/>
  <c r="D111" i="30"/>
  <c r="K119" i="30"/>
  <c r="L93" i="30"/>
  <c r="D96" i="30"/>
  <c r="D68" i="30"/>
  <c r="G73" i="30"/>
  <c r="J83" i="30"/>
  <c r="G89" i="30"/>
  <c r="G74" i="30"/>
  <c r="K86" i="30"/>
  <c r="M70" i="30"/>
  <c r="I93" i="30"/>
  <c r="G65" i="30"/>
  <c r="I73" i="30"/>
  <c r="I72" i="30"/>
  <c r="M115" i="30"/>
  <c r="G100" i="30"/>
  <c r="K73" i="30"/>
  <c r="M82" i="30"/>
  <c r="I65" i="30"/>
  <c r="H96" i="30"/>
  <c r="K69" i="30"/>
  <c r="K51" i="30"/>
  <c r="L74" i="30"/>
  <c r="K52" i="30"/>
  <c r="L114" i="30"/>
  <c r="D100" i="30"/>
  <c r="G54" i="30"/>
  <c r="I87" i="30"/>
  <c r="M72" i="30"/>
  <c r="M81" i="30"/>
  <c r="D65" i="30"/>
  <c r="L92" i="30"/>
  <c r="J67" i="30"/>
  <c r="D61" i="30"/>
  <c r="H54" i="30"/>
  <c r="D66" i="30"/>
  <c r="I68" i="30"/>
  <c r="I95" i="30"/>
  <c r="K87" i="30"/>
  <c r="M68" i="30"/>
  <c r="M62" i="30"/>
  <c r="K91" i="30"/>
  <c r="I94" i="30"/>
  <c r="D114" i="30"/>
  <c r="G93" i="30"/>
  <c r="L86" i="30"/>
  <c r="J92" i="30"/>
  <c r="K94" i="30"/>
  <c r="M87" i="30"/>
  <c r="L66" i="30"/>
  <c r="H69" i="30"/>
  <c r="D71" i="30"/>
  <c r="J96" i="30"/>
  <c r="H120" i="30"/>
  <c r="H60" i="30"/>
  <c r="G107" i="30"/>
  <c r="L64" i="30"/>
  <c r="D11" i="30"/>
  <c r="H109" i="30"/>
  <c r="M108" i="30"/>
  <c r="G9" i="30"/>
  <c r="L100" i="30"/>
  <c r="K93" i="30"/>
  <c r="I53" i="30"/>
  <c r="M96" i="30"/>
  <c r="I120" i="30"/>
  <c r="M113" i="30"/>
  <c r="G98" i="30"/>
  <c r="D73" i="30"/>
  <c r="D107" i="30"/>
  <c r="G69" i="30"/>
  <c r="K71" i="30"/>
  <c r="H95" i="30"/>
  <c r="G53" i="30"/>
  <c r="D90" i="30"/>
  <c r="J91" i="30"/>
  <c r="I66" i="30"/>
  <c r="M69" i="30"/>
  <c r="L9" i="30"/>
  <c r="L11" i="30"/>
  <c r="J63" i="30"/>
  <c r="J120" i="30"/>
  <c r="G113" i="30"/>
  <c r="D9" i="30"/>
  <c r="M51" i="30"/>
  <c r="L111" i="30"/>
  <c r="H85" i="30"/>
  <c r="L70" i="30"/>
  <c r="J125" i="30"/>
  <c r="M73" i="30"/>
  <c r="G83" i="30"/>
  <c r="M119" i="30"/>
  <c r="H124" i="30"/>
  <c r="L69" i="30"/>
  <c r="L68" i="30"/>
  <c r="H111" i="30"/>
  <c r="L115" i="30"/>
  <c r="M63" i="30"/>
  <c r="H91" i="30"/>
  <c r="H61" i="30"/>
  <c r="J112" i="30"/>
  <c r="L62" i="30"/>
  <c r="L52" i="30"/>
  <c r="D83" i="30"/>
  <c r="I112" i="30"/>
  <c r="M107" i="30"/>
  <c r="L91" i="30"/>
  <c r="I110" i="30"/>
  <c r="J119" i="30"/>
  <c r="J68" i="30"/>
  <c r="H9" i="30"/>
  <c r="G61" i="30"/>
  <c r="H62" i="30"/>
  <c r="L95" i="30"/>
  <c r="D109" i="30"/>
  <c r="M89" i="30"/>
  <c r="I125" i="30"/>
  <c r="D113" i="30"/>
  <c r="D69" i="30"/>
  <c r="J54" i="30"/>
  <c r="H126" i="30"/>
  <c r="G96" i="30"/>
  <c r="K95" i="30"/>
  <c r="G92" i="30"/>
  <c r="D115" i="30"/>
  <c r="I98" i="30"/>
  <c r="H52" i="30"/>
  <c r="G109" i="30"/>
  <c r="J100" i="30"/>
  <c r="G60" i="30"/>
  <c r="G87" i="30"/>
  <c r="G72" i="30"/>
  <c r="G70" i="30"/>
  <c r="G111" i="30"/>
  <c r="K63" i="30"/>
  <c r="G71" i="30"/>
  <c r="D98" i="30"/>
  <c r="J9" i="30"/>
  <c r="G85" i="30"/>
  <c r="H115" i="30"/>
  <c r="D62" i="30"/>
  <c r="H125" i="30"/>
  <c r="G91" i="30"/>
  <c r="M11" i="30"/>
  <c r="K11" i="30"/>
  <c r="I9" i="30"/>
  <c r="J52" i="30"/>
  <c r="L81" i="30"/>
  <c r="I11" i="30"/>
  <c r="M114" i="30"/>
  <c r="M102" i="30"/>
  <c r="M10" i="30"/>
  <c r="M100" i="30"/>
  <c r="G124" i="30"/>
  <c r="J126" i="30"/>
  <c r="J81" i="30"/>
  <c r="K66" i="30"/>
  <c r="J110" i="30"/>
  <c r="G120" i="30"/>
  <c r="D54" i="30"/>
  <c r="K114" i="30"/>
  <c r="K82" i="30"/>
  <c r="J69" i="30"/>
  <c r="J73" i="30"/>
  <c r="L63" i="30"/>
  <c r="M9" i="30"/>
  <c r="I70" i="30"/>
  <c r="H66" i="30"/>
  <c r="H10" i="30"/>
  <c r="J10" i="30"/>
  <c r="L125" i="30"/>
  <c r="L82" i="30"/>
  <c r="J113" i="30"/>
  <c r="G119" i="30"/>
  <c r="K113" i="30"/>
  <c r="J60" i="30"/>
  <c r="H94" i="30"/>
  <c r="D74" i="30"/>
  <c r="K102" i="30"/>
  <c r="L83" i="30"/>
  <c r="G115" i="30"/>
  <c r="J61" i="30"/>
  <c r="L85" i="30"/>
  <c r="G11" i="30"/>
  <c r="H46" i="30" l="1"/>
  <c r="K46" i="30"/>
  <c r="G46" i="30"/>
  <c r="J46" i="30"/>
  <c r="L46" i="30"/>
  <c r="I46" i="30"/>
  <c r="M46" i="30"/>
  <c r="H36" i="30"/>
  <c r="K36" i="30"/>
  <c r="G36" i="30"/>
  <c r="J36" i="30"/>
  <c r="L36" i="30"/>
  <c r="I36" i="30"/>
  <c r="M36" i="30"/>
  <c r="H26" i="30"/>
  <c r="K26" i="30"/>
  <c r="G26" i="30"/>
  <c r="J26" i="30"/>
  <c r="L26" i="30"/>
  <c r="I26" i="30"/>
  <c r="M26" i="30"/>
  <c r="D26" i="30"/>
  <c r="D46" i="30"/>
  <c r="D36" i="30"/>
  <c r="H14" i="30"/>
  <c r="H13" i="30"/>
  <c r="K14" i="30"/>
  <c r="K13" i="30"/>
  <c r="G14" i="30"/>
  <c r="J14" i="30"/>
  <c r="J13" i="30"/>
  <c r="L14" i="30"/>
  <c r="L13" i="30"/>
  <c r="I14" i="30"/>
  <c r="I13" i="30"/>
  <c r="M14" i="30"/>
  <c r="M13" i="30"/>
  <c r="J17" i="30"/>
  <c r="G17" i="30"/>
  <c r="H17" i="30"/>
  <c r="K17" i="30"/>
  <c r="M17" i="30"/>
  <c r="I17" i="30"/>
  <c r="L17" i="30"/>
  <c r="H16" i="30"/>
  <c r="J16" i="30"/>
  <c r="K16" i="30"/>
  <c r="M16" i="30"/>
  <c r="I16" i="30"/>
  <c r="L16" i="30"/>
  <c r="F8" i="30"/>
  <c r="E8" i="30"/>
  <c r="E10" i="30"/>
  <c r="E93" i="30"/>
  <c r="E44" i="30"/>
  <c r="F11" i="30"/>
  <c r="E34" i="30"/>
  <c r="F119" i="30"/>
  <c r="F96" i="30"/>
  <c r="E24" i="30"/>
  <c r="F113" i="30"/>
  <c r="F107" i="30"/>
  <c r="E89" i="30"/>
  <c r="E68" i="30"/>
  <c r="E52" i="30"/>
  <c r="F63" i="30"/>
  <c r="F87" i="30"/>
  <c r="E86" i="30"/>
  <c r="E113" i="30"/>
  <c r="F72" i="30"/>
  <c r="E108" i="30"/>
  <c r="E54" i="30"/>
  <c r="E61" i="30"/>
  <c r="F109" i="30"/>
  <c r="E85" i="30"/>
  <c r="F9" i="30"/>
  <c r="E67" i="30"/>
  <c r="F95" i="30"/>
  <c r="E11" i="30"/>
  <c r="E71" i="30"/>
  <c r="F65" i="30"/>
  <c r="E22" i="30"/>
  <c r="E115" i="30"/>
  <c r="F73" i="30"/>
  <c r="E43" i="30"/>
  <c r="E87" i="30"/>
  <c r="F108" i="30"/>
  <c r="F114" i="30"/>
  <c r="E98" i="30"/>
  <c r="E94" i="30"/>
  <c r="F64" i="30"/>
  <c r="E126" i="30"/>
  <c r="F102" i="30"/>
  <c r="E42" i="30"/>
  <c r="F100" i="30"/>
  <c r="E60" i="30"/>
  <c r="E70" i="30"/>
  <c r="E9" i="30"/>
  <c r="F54" i="30"/>
  <c r="F66" i="30"/>
  <c r="F85" i="30"/>
  <c r="F110" i="30"/>
  <c r="E65" i="30"/>
  <c r="F86" i="30"/>
  <c r="E64" i="30"/>
  <c r="F53" i="30"/>
  <c r="F115" i="30"/>
  <c r="F98" i="30"/>
  <c r="E109" i="30"/>
  <c r="E100" i="30"/>
  <c r="F70" i="30"/>
  <c r="E73" i="30"/>
  <c r="F61" i="30"/>
  <c r="E124" i="30"/>
  <c r="E51" i="30"/>
  <c r="E107" i="30"/>
  <c r="E102" i="30"/>
  <c r="F68" i="30"/>
  <c r="E33" i="30"/>
  <c r="F60" i="30"/>
  <c r="E62" i="30"/>
  <c r="F94" i="30"/>
  <c r="F67" i="30"/>
  <c r="F52" i="30"/>
  <c r="E119" i="30"/>
  <c r="E91" i="30"/>
  <c r="F89" i="30"/>
  <c r="F126" i="30"/>
  <c r="E74" i="30"/>
  <c r="E92" i="30"/>
  <c r="F69" i="30"/>
  <c r="F112" i="30"/>
  <c r="F111" i="30"/>
  <c r="E82" i="30"/>
  <c r="E81" i="30"/>
  <c r="E69" i="30"/>
  <c r="E72" i="30"/>
  <c r="F81" i="30"/>
  <c r="F74" i="30"/>
  <c r="F82" i="30"/>
  <c r="E80" i="30"/>
  <c r="E63" i="30"/>
  <c r="F10" i="30"/>
  <c r="E120" i="30"/>
  <c r="F51" i="30"/>
  <c r="E125" i="30"/>
  <c r="E90" i="30"/>
  <c r="E95" i="30"/>
  <c r="E112" i="30"/>
  <c r="E83" i="30"/>
  <c r="E53" i="30"/>
  <c r="F93" i="30"/>
  <c r="F125" i="30"/>
  <c r="E32" i="30"/>
  <c r="E114" i="30"/>
  <c r="F120" i="30"/>
  <c r="F80" i="30"/>
  <c r="F92" i="30"/>
  <c r="F71" i="30"/>
  <c r="E111" i="30"/>
  <c r="E66" i="30"/>
  <c r="F83" i="30"/>
  <c r="E110" i="30"/>
  <c r="F90" i="30"/>
  <c r="E96" i="30"/>
  <c r="E23" i="30"/>
  <c r="F91" i="30"/>
  <c r="F124" i="30"/>
  <c r="F62" i="30"/>
  <c r="G13" i="30" l="1"/>
  <c r="E46" i="30"/>
  <c r="F46" i="30"/>
  <c r="E36" i="30"/>
  <c r="F36" i="30"/>
  <c r="E26" i="30"/>
  <c r="F26" i="30"/>
  <c r="E13" i="30"/>
  <c r="E14" i="30"/>
  <c r="F13" i="30"/>
  <c r="F14" i="30"/>
  <c r="F17" i="30"/>
  <c r="F16" i="30"/>
  <c r="E17" i="30"/>
  <c r="G16" i="30"/>
  <c r="E16" i="30"/>
</calcChain>
</file>

<file path=xl/sharedStrings.xml><?xml version="1.0" encoding="utf-8"?>
<sst xmlns="http://schemas.openxmlformats.org/spreadsheetml/2006/main" count="330" uniqueCount="173">
  <si>
    <t>Wärme</t>
  </si>
  <si>
    <t>Fuhrpark</t>
  </si>
  <si>
    <t>Kühl- und Kältemittel</t>
  </si>
  <si>
    <t>Strom</t>
  </si>
  <si>
    <t>Geschäftsreisen</t>
  </si>
  <si>
    <t>Relevante Stoffströme</t>
  </si>
  <si>
    <t>IT-Dienstleistungen</t>
  </si>
  <si>
    <t>Holzpellets</t>
  </si>
  <si>
    <t>Solarthermie</t>
  </si>
  <si>
    <t>Pendeln der Mitarbeitenden</t>
  </si>
  <si>
    <t>Anreise der Besuchenden</t>
  </si>
  <si>
    <t>Warentransporte</t>
  </si>
  <si>
    <t>Abfall</t>
  </si>
  <si>
    <t>Kat. 1</t>
  </si>
  <si>
    <t>Kat. 2</t>
  </si>
  <si>
    <t>Kat. 3</t>
  </si>
  <si>
    <t>Kat. 4</t>
  </si>
  <si>
    <t>Kat. 5</t>
  </si>
  <si>
    <t>Kat. 6</t>
  </si>
  <si>
    <t>Kat. 7</t>
  </si>
  <si>
    <t>Kat. 9</t>
  </si>
  <si>
    <t>Emissionen aus stationärer Verbrennung</t>
  </si>
  <si>
    <t>Emissionen aus mobiler Verbrennung</t>
  </si>
  <si>
    <t>Emissionen aus Verflüchtigungen</t>
  </si>
  <si>
    <t>Emissionen aus zugekauftem und verbrauchtem Strom</t>
  </si>
  <si>
    <t>Emissionen aus weiterer zugekaufter Energie (Wärme, Kälte, Dampf, Wasser)</t>
  </si>
  <si>
    <t>Eingekaufte Waren und Dienstleistungen</t>
  </si>
  <si>
    <t>Brennstoff und energiebezogene Emissionen (nicht in Scope 1 und 2 enthalten)</t>
  </si>
  <si>
    <t>Transport und Verteilung (vorgelagert)</t>
  </si>
  <si>
    <t>Transport und Verteilung (nachgelagert)</t>
  </si>
  <si>
    <t>Scope 1: Direkte Emissionen</t>
  </si>
  <si>
    <t>Scope 3: Weitere indirekte Emissionen</t>
  </si>
  <si>
    <t>-</t>
  </si>
  <si>
    <t>Diesel-Notstromaggregat</t>
  </si>
  <si>
    <t>Externe</t>
  </si>
  <si>
    <t>Beyond Carbon</t>
  </si>
  <si>
    <t>Summe</t>
  </si>
  <si>
    <t>Scope 1.1: Emissionen aus stationärer Verbrennung</t>
  </si>
  <si>
    <t>Scope 1.2: Emissionen aus mobiler Verbrennung</t>
  </si>
  <si>
    <t>Scope 1.4: Emissionen aus Verflüchtigungen</t>
  </si>
  <si>
    <t>Scope 3.1: Eingekaufte Waren und Dienstleistungen</t>
  </si>
  <si>
    <t>Scope 3.4: Transport und Verteilung (vorgelagert)</t>
  </si>
  <si>
    <t>Scope 3.5: Abfall</t>
  </si>
  <si>
    <t>Scope 3.6: Geschäftsreisen</t>
  </si>
  <si>
    <t>Scope 3.9: Transport und Verteilung (nachgelagert)</t>
  </si>
  <si>
    <t>Scope 2.1: Emissionen aus zugekauftem und 
verbrauchtem Strom</t>
  </si>
  <si>
    <t>Scope 2.2: Emissionen aus weiterer zugekaufter Energie 
(Wärme, Kälte, Dampf, Wasser)</t>
  </si>
  <si>
    <t>Scope 3.3: Brennstoff und energiebezogene Emissionen 
(nicht in Scope 1 und 2 enthalten)</t>
  </si>
  <si>
    <t>Scope 1</t>
  </si>
  <si>
    <t>Scope 3</t>
  </si>
  <si>
    <r>
      <t>Gesamtemissionen [t CO</t>
    </r>
    <r>
      <rPr>
        <b/>
        <vertAlign val="subscript"/>
        <sz val="11"/>
        <rFont val="Calibri"/>
        <family val="2"/>
        <scheme val="minor"/>
      </rPr>
      <t>2</t>
    </r>
    <r>
      <rPr>
        <b/>
        <sz val="11"/>
        <rFont val="Calibri"/>
        <family val="2"/>
        <scheme val="minor"/>
      </rPr>
      <t>e]</t>
    </r>
  </si>
  <si>
    <t>Einkauf Medien</t>
  </si>
  <si>
    <t>Themenbereich</t>
  </si>
  <si>
    <t>KBK</t>
  </si>
  <si>
    <t>KBK+</t>
  </si>
  <si>
    <t>KlimaBilanzKultur+ (KBK+)</t>
  </si>
  <si>
    <t>Summe: KBK und KBK+</t>
  </si>
  <si>
    <t>KlimaBilanzKultur (KBK)</t>
  </si>
  <si>
    <t>Summe KBK</t>
  </si>
  <si>
    <t>Summe KBK+</t>
  </si>
  <si>
    <t>Scope 3.7: Pendeln der Mitarbeitenden</t>
  </si>
  <si>
    <t>Wärmeverbrauch (gesamt)</t>
  </si>
  <si>
    <t>Erdgas</t>
  </si>
  <si>
    <t>Biogas</t>
  </si>
  <si>
    <t>Biomethan</t>
  </si>
  <si>
    <t>Heizöl</t>
  </si>
  <si>
    <t>Fernwärme</t>
  </si>
  <si>
    <t>Stromverbrauch (gesamt)</t>
  </si>
  <si>
    <t>Stromerzeugung (gesamt)</t>
  </si>
  <si>
    <t>Verpackungsmaterialien (in kg)</t>
  </si>
  <si>
    <t>Druck- und Werbematerialien (in kg)</t>
  </si>
  <si>
    <t>Papierverbrauch Büro (in Blatt Papier)</t>
  </si>
  <si>
    <t>Energiequelle</t>
  </si>
  <si>
    <t>Quelle</t>
  </si>
  <si>
    <t>Strom Eigenerzeugung (Photovoltaik) - gesamt</t>
  </si>
  <si>
    <t>Emissionen nach Themenbereichen</t>
  </si>
  <si>
    <t>Emissionen nach Scopes</t>
  </si>
  <si>
    <t>Stromverbrauch</t>
  </si>
  <si>
    <t>Stromerzeugung</t>
  </si>
  <si>
    <t>Jahr 1</t>
  </si>
  <si>
    <t>Jahr 2</t>
  </si>
  <si>
    <t>Jahr 3</t>
  </si>
  <si>
    <t>Jahr 4</t>
  </si>
  <si>
    <t>Jahr 5</t>
  </si>
  <si>
    <t>Jahr 6</t>
  </si>
  <si>
    <t>Jahr 7</t>
  </si>
  <si>
    <t>Jahr 8</t>
  </si>
  <si>
    <t>Jahr 9</t>
  </si>
  <si>
    <t>Jahr 10</t>
  </si>
  <si>
    <t>Flüssiggas</t>
  </si>
  <si>
    <t>Strombezug (Strommix Deutschland) - Netzbezug</t>
  </si>
  <si>
    <t>DD_Jahr</t>
  </si>
  <si>
    <t>Wärmeverbrauch [MWh]</t>
  </si>
  <si>
    <t>Stromverbrauch [MWh]</t>
  </si>
  <si>
    <t>Stromerzeugung [MWh]</t>
  </si>
  <si>
    <t xml:space="preserve">1. </t>
  </si>
  <si>
    <t xml:space="preserve">2. </t>
  </si>
  <si>
    <t xml:space="preserve">3. </t>
  </si>
  <si>
    <t xml:space="preserve">4. </t>
  </si>
  <si>
    <t>Versionsverlauf</t>
  </si>
  <si>
    <t>Version</t>
  </si>
  <si>
    <t>Datum</t>
  </si>
  <si>
    <t>ggf. Änderungen</t>
  </si>
  <si>
    <t>v1.0</t>
  </si>
  <si>
    <t>Kurzbeschreibung</t>
  </si>
  <si>
    <t>Fügen Sie ein neues Tabellenblatt hinzu</t>
  </si>
  <si>
    <t>Markieren Sie im Tabellenblatt "Ergebnisse" der soeben geöffneten Datei alle Zellen.</t>
  </si>
  <si>
    <t>Kopieren Sie den markierten Bereich</t>
  </si>
  <si>
    <t>Wechseln Sie zurück in die Datei für den Zeitreihenvergleich und markieren Sie alle Zellen (vgl. Schritt 4)</t>
  </si>
  <si>
    <t>Fügen Sie die Zellwerte ein</t>
  </si>
  <si>
    <t>Fügen Sie die Formatierung ein</t>
  </si>
  <si>
    <t xml:space="preserve">5. </t>
  </si>
  <si>
    <t xml:space="preserve">6. </t>
  </si>
  <si>
    <t xml:space="preserve">7. </t>
  </si>
  <si>
    <t xml:space="preserve">8. </t>
  </si>
  <si>
    <t xml:space="preserve">9. </t>
  </si>
  <si>
    <t>ggf. Tastatur-Shortcut</t>
  </si>
  <si>
    <t>Klicken Sie mit der linken Maustaste auf das Pluszeichen rechts neben den Tabellenblättern.</t>
  </si>
  <si>
    <t xml:space="preserve">Klicken Sie mit der rechten Maustaste in der Tabellenblattübersichtsleiste auf das neu hinzugefügte Tabellenblatt, wählen Sie "Umbenennen" und tragen Sie die Jahreszahl ein. </t>
  </si>
  <si>
    <t>Klicken Sie mit der linken Maustaste auf den kleinen Pfeil links oberhalb der Zelle A1.</t>
  </si>
  <si>
    <t>Klicken Sie mit der rechten Maustaste auf einen beliebgien Punkt im Tabellenblatt und wählen Sie "Kopieren".</t>
  </si>
  <si>
    <t>Umschalt + F11</t>
  </si>
  <si>
    <t>STRG + A</t>
  </si>
  <si>
    <t>STRG + C</t>
  </si>
  <si>
    <t>Hilfestellung</t>
  </si>
  <si>
    <t>Schritt 1: Auswahl der Jahre für den Zeitreihenvergleich</t>
  </si>
  <si>
    <t>Wählen Sie in der rechten Spalte der untenstehenden Tabelle per Dropdown bis zu 10 Jahre aus, die Sie im Zeitreihenvergleich darstellen lassen möchten.</t>
  </si>
  <si>
    <t>Schritt 2: Datenimport für den Zeitreihenvergleich</t>
  </si>
  <si>
    <t>Wiederholen Sie die Schritte 1-8 für beliebig viele Jahre, die Sie im Zeitreihenvergleich darstellen möchten.</t>
  </si>
  <si>
    <t>STRG + ALT + V
--&gt; W --&gt; ENTER</t>
  </si>
  <si>
    <t>STRG + ALT + V
--&gt; R --&gt; ENTER</t>
  </si>
  <si>
    <t>Schritt 3: Zeitreihenvergleich ansehen</t>
  </si>
  <si>
    <t>Gesamtemissionen</t>
  </si>
  <si>
    <t>Benennen Sie das neue Tabellenblatt nach der Jahreszahl, für die Sie die Daten dem Zeitreihenvergleich hinzufügen möchten. Die Benennung darf nur genau vier Ziffern umfassen, z.B. 2023.</t>
  </si>
  <si>
    <t>Klicken Sie mit der rechten Maustaste auf die Zelle A1 und wählen Sie unter "Einfügeoptionen"  die Option "Werte".</t>
  </si>
  <si>
    <t>Klicken Sie mit der rechten Maustaste auf die Zelle A1 und wählen Sie unter "Einfügeoptionen"  die Option "Formatierung".</t>
  </si>
  <si>
    <t>Bei Bedarf können die Diagramme angepasst werden (Layout, Farben, Schriftgröße, Datenbeschriftung…).
Um beispielsweise die Datenbeschriftung auszublenden, markieren Sie das Diagramm, klicken Sie auf das "+"-Symbol neben dem Diagramm und wählen Sie das Häkchen bei Datenbeschriftungen ab.</t>
  </si>
  <si>
    <t>Gesamtergebnis Scope 1-3</t>
  </si>
  <si>
    <r>
      <t>Nicht-CO</t>
    </r>
    <r>
      <rPr>
        <b/>
        <vertAlign val="subscript"/>
        <sz val="11"/>
        <rFont val="Calibri"/>
        <family val="2"/>
        <scheme val="minor"/>
      </rPr>
      <t>2</t>
    </r>
    <r>
      <rPr>
        <b/>
        <sz val="11"/>
        <rFont val="Calibri"/>
        <family val="2"/>
        <scheme val="minor"/>
      </rPr>
      <t>-Effekte durch Flugreisen</t>
    </r>
  </si>
  <si>
    <r>
      <t>Biogene CO</t>
    </r>
    <r>
      <rPr>
        <b/>
        <vertAlign val="subscript"/>
        <sz val="11"/>
        <rFont val="Calibri"/>
        <family val="2"/>
        <scheme val="minor"/>
      </rPr>
      <t>2</t>
    </r>
    <r>
      <rPr>
        <b/>
        <sz val="11"/>
        <rFont val="Calibri"/>
        <family val="2"/>
        <scheme val="minor"/>
      </rPr>
      <t>-Emissionen (nur Scope 1)</t>
    </r>
  </si>
  <si>
    <t>Scope 2 (market-based)</t>
  </si>
  <si>
    <t>Scope 2: Indirekte Emissionen aus bereitgestellter Energie (market-based)</t>
  </si>
  <si>
    <t>Scope 2: Indirekte Emissionen aus bereitgestellter Energie (location-based)</t>
  </si>
  <si>
    <t>Scope 2 (location-based)</t>
  </si>
  <si>
    <t>Wechseln Sie zum Tabellenblatt "Zeitreihenvergleich_location"oder "Zeitreihenvergleich_market".  Darin werden die wichtigsten Gesamtergebnisse  tabellarisch und grafisch dargestellt.
Bei Bedarf können Sie die Diagramme anpassen (Layout, Farben, Schriftgröße, Datenbeschriftung…). Achten Sie jedoch darauf, die Zellbezüge nicht zu ändern.</t>
  </si>
  <si>
    <r>
      <t xml:space="preserve">Vergleich der Ergebnisse aus dem </t>
    </r>
    <r>
      <rPr>
        <sz val="11"/>
        <color theme="1"/>
        <rFont val="Calibri"/>
        <family val="2"/>
        <scheme val="minor"/>
      </rPr>
      <t>CO</t>
    </r>
    <r>
      <rPr>
        <vertAlign val="subscript"/>
        <sz val="11"/>
        <color theme="1"/>
        <rFont val="Calibri"/>
        <family val="2"/>
        <scheme val="minor"/>
      </rPr>
      <t>2</t>
    </r>
    <r>
      <rPr>
        <i/>
        <sz val="11"/>
        <color theme="1"/>
        <rFont val="Calibri"/>
        <family val="2"/>
        <scheme val="minor"/>
      </rPr>
      <t xml:space="preserve">-Kulturrechner </t>
    </r>
    <r>
      <rPr>
        <b/>
        <i/>
        <sz val="11"/>
        <color theme="1"/>
        <rFont val="Calibri"/>
        <family val="2"/>
        <scheme val="minor"/>
      </rPr>
      <t>auf Basis der location-based Methode</t>
    </r>
    <r>
      <rPr>
        <i/>
        <sz val="11"/>
        <color theme="1"/>
        <rFont val="Calibri"/>
        <family val="2"/>
        <scheme val="minor"/>
      </rPr>
      <t xml:space="preserve"> für Scope 2. Bei Strombezug wird hierbei immer der jahresdurchschnittliche Emissionsfaktor des deutschen Strommixes zugrunde gelegt.</t>
    </r>
  </si>
  <si>
    <t>--&gt; Zeitreihenvergleich market</t>
  </si>
  <si>
    <t>v2.0</t>
  </si>
  <si>
    <r>
      <t xml:space="preserve">Zeitreihenvergleich mit </t>
    </r>
    <r>
      <rPr>
        <b/>
        <u/>
        <sz val="16"/>
        <color rgb="FF4472C4"/>
        <rFont val="Calibri"/>
        <family val="2"/>
        <scheme val="minor"/>
      </rPr>
      <t>location-based</t>
    </r>
    <r>
      <rPr>
        <b/>
        <sz val="16"/>
        <color rgb="FF4472C4"/>
        <rFont val="Calibri"/>
        <family val="2"/>
        <scheme val="minor"/>
      </rPr>
      <t xml:space="preserve"> Methode für Scope 2</t>
    </r>
  </si>
  <si>
    <r>
      <t xml:space="preserve">Zeitreihenvergleich mit </t>
    </r>
    <r>
      <rPr>
        <b/>
        <u/>
        <sz val="16"/>
        <color rgb="FF4472C4"/>
        <rFont val="Calibri"/>
        <family val="2"/>
        <scheme val="minor"/>
      </rPr>
      <t>market-based</t>
    </r>
    <r>
      <rPr>
        <b/>
        <sz val="16"/>
        <color rgb="FF4472C4"/>
        <rFont val="Calibri"/>
        <family val="2"/>
        <scheme val="minor"/>
      </rPr>
      <t xml:space="preserve"> Methode für Scope 2</t>
    </r>
  </si>
  <si>
    <r>
      <t>Zeitreihenvergleich für Ergebnisse aus dem CO</t>
    </r>
    <r>
      <rPr>
        <b/>
        <vertAlign val="subscript"/>
        <sz val="14"/>
        <color rgb="FF4472C4"/>
        <rFont val="Calibri"/>
        <family val="2"/>
        <scheme val="minor"/>
      </rPr>
      <t>2</t>
    </r>
    <r>
      <rPr>
        <b/>
        <sz val="14"/>
        <color rgb="FF4472C4"/>
        <rFont val="Calibri"/>
        <family val="2"/>
        <scheme val="minor"/>
      </rPr>
      <t>-Kulturrechner</t>
    </r>
  </si>
  <si>
    <r>
      <t>Dieses Hilfstool zum CO</t>
    </r>
    <r>
      <rPr>
        <vertAlign val="subscript"/>
        <sz val="11"/>
        <color theme="1"/>
        <rFont val="Calibri"/>
        <family val="2"/>
        <scheme val="minor"/>
      </rPr>
      <t>2</t>
    </r>
    <r>
      <rPr>
        <sz val="11"/>
        <color theme="1"/>
        <rFont val="Calibri"/>
        <family val="2"/>
        <scheme val="minor"/>
      </rPr>
      <t>-Kulturrechner dient dem tabellarischen und grafischen Vergleich der Gesamtergebnisse aus dem CO</t>
    </r>
    <r>
      <rPr>
        <vertAlign val="subscript"/>
        <sz val="11"/>
        <color theme="1"/>
        <rFont val="Calibri"/>
        <family val="2"/>
        <scheme val="minor"/>
      </rPr>
      <t>2</t>
    </r>
    <r>
      <rPr>
        <sz val="11"/>
        <color theme="1"/>
        <rFont val="Calibri"/>
        <family val="2"/>
        <scheme val="minor"/>
      </rPr>
      <t>-Kulturrechner über mehrere Jahre hinweg. Sie können individuell auswählen, welche Jahre verglichen werden sollen (bis zu 10 Jahre gleichzeitig). 
Um die Ergebnisse eines Jahres im Zeitreihenvergleich anzeigen zu können, müssen die Daten aus dem CO</t>
    </r>
    <r>
      <rPr>
        <vertAlign val="subscript"/>
        <sz val="11"/>
        <color theme="1"/>
        <rFont val="Calibri"/>
        <family val="2"/>
        <scheme val="minor"/>
      </rPr>
      <t>2</t>
    </r>
    <r>
      <rPr>
        <sz val="11"/>
        <color theme="1"/>
        <rFont val="Calibri"/>
        <family val="2"/>
        <scheme val="minor"/>
      </rPr>
      <t>-Kulturrechner in dieses Tool übertragen werden. Eine entsprechende Anleitung finden Sie unten.
Der Zeitreihenvergleich ist kompatibel mit allen Versionen des CO</t>
    </r>
    <r>
      <rPr>
        <vertAlign val="subscript"/>
        <sz val="11"/>
        <color theme="1"/>
        <rFont val="Calibri"/>
        <family val="2"/>
        <scheme val="minor"/>
      </rPr>
      <t>2</t>
    </r>
    <r>
      <rPr>
        <sz val="11"/>
        <color theme="1"/>
        <rFont val="Calibri"/>
        <family val="2"/>
        <scheme val="minor"/>
      </rPr>
      <t>-Kulturrechners.</t>
    </r>
  </si>
  <si>
    <r>
      <t>mitarbeiterbezogene Treibhausgasintensität [kg CO</t>
    </r>
    <r>
      <rPr>
        <b/>
        <vertAlign val="subscript"/>
        <sz val="11"/>
        <rFont val="Calibri"/>
        <family val="2"/>
        <scheme val="minor"/>
      </rPr>
      <t>2</t>
    </r>
    <r>
      <rPr>
        <b/>
        <sz val="11"/>
        <rFont val="Calibri"/>
        <family val="2"/>
        <scheme val="minor"/>
      </rPr>
      <t>e/Person]</t>
    </r>
  </si>
  <si>
    <r>
      <t>flächenbezogene Treibhausgasintensität [kg CO</t>
    </r>
    <r>
      <rPr>
        <b/>
        <vertAlign val="subscript"/>
        <sz val="11"/>
        <rFont val="Calibri"/>
        <family val="2"/>
        <scheme val="minor"/>
      </rPr>
      <t>2</t>
    </r>
    <r>
      <rPr>
        <b/>
        <sz val="11"/>
        <rFont val="Calibri"/>
        <family val="2"/>
        <scheme val="minor"/>
      </rPr>
      <t>e/m</t>
    </r>
    <r>
      <rPr>
        <b/>
        <vertAlign val="superscript"/>
        <sz val="11"/>
        <rFont val="Calibri"/>
        <family val="2"/>
        <scheme val="minor"/>
      </rPr>
      <t>2</t>
    </r>
    <r>
      <rPr>
        <b/>
        <sz val="11"/>
        <rFont val="Calibri"/>
        <family val="2"/>
        <scheme val="minor"/>
      </rPr>
      <t>]</t>
    </r>
  </si>
  <si>
    <r>
      <t>besucherbezogene Treibhausgasintensität [kg CO</t>
    </r>
    <r>
      <rPr>
        <b/>
        <vertAlign val="subscript"/>
        <sz val="11"/>
        <rFont val="Calibri"/>
        <family val="2"/>
        <scheme val="minor"/>
      </rPr>
      <t>2</t>
    </r>
    <r>
      <rPr>
        <b/>
        <sz val="11"/>
        <rFont val="Calibri"/>
        <family val="2"/>
        <scheme val="minor"/>
      </rPr>
      <t>e/Person]</t>
    </r>
  </si>
  <si>
    <t>besucherbezogene Treibhausgasintensität</t>
  </si>
  <si>
    <t>flächenbezogene Treibhausgasintensität</t>
  </si>
  <si>
    <t>mitarbeiterbezogene Treibhausgasintensität</t>
  </si>
  <si>
    <r>
      <t>Nettogrundfläche (m</t>
    </r>
    <r>
      <rPr>
        <b/>
        <vertAlign val="superscript"/>
        <sz val="11"/>
        <rFont val="Calibri"/>
        <family val="2"/>
        <scheme val="minor"/>
      </rPr>
      <t>2</t>
    </r>
    <r>
      <rPr>
        <b/>
        <sz val="11"/>
        <rFont val="Calibri"/>
        <family val="2"/>
        <scheme val="minor"/>
      </rPr>
      <t>)</t>
    </r>
  </si>
  <si>
    <t>Anzahl der Mitarbeitenden (Personen)</t>
  </si>
  <si>
    <t>Gesamtbesuchendenanzahl (Personen)</t>
  </si>
  <si>
    <r>
      <t xml:space="preserve">Veränderung zum </t>
    </r>
    <r>
      <rPr>
        <b/>
        <u/>
        <sz val="11"/>
        <rFont val="Calibri"/>
        <family val="2"/>
        <scheme val="minor"/>
      </rPr>
      <t>Vorjahr</t>
    </r>
    <r>
      <rPr>
        <b/>
        <sz val="11"/>
        <rFont val="Calibri"/>
        <family val="2"/>
        <scheme val="minor"/>
      </rPr>
      <t xml:space="preserve"> (%) - Summe: KBK und KBK+ </t>
    </r>
  </si>
  <si>
    <r>
      <t xml:space="preserve">Veränderung zum </t>
    </r>
    <r>
      <rPr>
        <b/>
        <u/>
        <sz val="11"/>
        <rFont val="Calibri"/>
        <family val="2"/>
        <scheme val="minor"/>
      </rPr>
      <t>Basisjahr</t>
    </r>
    <r>
      <rPr>
        <b/>
        <sz val="11"/>
        <rFont val="Calibri"/>
        <family val="2"/>
        <scheme val="minor"/>
      </rPr>
      <t xml:space="preserve"> (%) - Summe: KBK und KBK+ </t>
    </r>
  </si>
  <si>
    <r>
      <t xml:space="preserve">Vergleich der Ergebnisse aus dem </t>
    </r>
    <r>
      <rPr>
        <sz val="11"/>
        <color theme="1"/>
        <rFont val="Calibri"/>
        <family val="2"/>
        <scheme val="minor"/>
      </rPr>
      <t>CO</t>
    </r>
    <r>
      <rPr>
        <vertAlign val="subscript"/>
        <sz val="11"/>
        <color theme="1"/>
        <rFont val="Calibri"/>
        <family val="2"/>
        <scheme val="minor"/>
      </rPr>
      <t>2</t>
    </r>
    <r>
      <rPr>
        <i/>
        <sz val="11"/>
        <color theme="1"/>
        <rFont val="Calibri"/>
        <family val="2"/>
        <scheme val="minor"/>
      </rPr>
      <t xml:space="preserve">-Kulturrechner </t>
    </r>
    <r>
      <rPr>
        <b/>
        <i/>
        <sz val="11"/>
        <color theme="1"/>
        <rFont val="Calibri"/>
        <family val="2"/>
        <scheme val="minor"/>
      </rPr>
      <t>auf Basis der market-based Methode</t>
    </r>
    <r>
      <rPr>
        <i/>
        <sz val="11"/>
        <color theme="1"/>
        <rFont val="Calibri"/>
        <family val="2"/>
        <scheme val="minor"/>
      </rPr>
      <t xml:space="preserve"> für Scope 2. Bei Strombezug wird hierbei der vertragsspezifische Emissionsfaktor des bezogenen Stromprodukts (z.B. Grünstrom) zugrunde gelegt.
</t>
    </r>
    <r>
      <rPr>
        <i/>
        <sz val="11"/>
        <color theme="9"/>
        <rFont val="Calibri"/>
        <family val="2"/>
        <scheme val="minor"/>
      </rPr>
      <t xml:space="preserve">Bitte beachten Sie, dass die Ergebnisse nach market-based Methode erstmalig mit dem </t>
    </r>
    <r>
      <rPr>
        <sz val="11"/>
        <color theme="9"/>
        <rFont val="Calibri"/>
        <family val="2"/>
        <scheme val="minor"/>
      </rPr>
      <t>CO</t>
    </r>
    <r>
      <rPr>
        <vertAlign val="subscript"/>
        <sz val="11"/>
        <color theme="9"/>
        <rFont val="Calibri"/>
        <family val="2"/>
        <scheme val="minor"/>
      </rPr>
      <t>2</t>
    </r>
    <r>
      <rPr>
        <i/>
        <sz val="11"/>
        <color theme="9"/>
        <rFont val="Calibri"/>
        <family val="2"/>
        <scheme val="minor"/>
      </rPr>
      <t xml:space="preserve">-Kulturrechner 2026 (für das Bezugsjahr 2025) zur Verfügung stehen. Ältere Versionen des </t>
    </r>
    <r>
      <rPr>
        <sz val="11"/>
        <color theme="9"/>
        <rFont val="Calibri"/>
        <family val="2"/>
        <scheme val="minor"/>
      </rPr>
      <t>CO</t>
    </r>
    <r>
      <rPr>
        <vertAlign val="subscript"/>
        <sz val="11"/>
        <color theme="9"/>
        <rFont val="Calibri"/>
        <family val="2"/>
        <scheme val="minor"/>
      </rPr>
      <t>2</t>
    </r>
    <r>
      <rPr>
        <i/>
        <sz val="11"/>
        <color theme="9"/>
        <rFont val="Calibri"/>
        <family val="2"/>
        <scheme val="minor"/>
      </rPr>
      <t>-Kulturrechners geben ausschließlich die Ergebnisse nach location-based Methode aus.</t>
    </r>
  </si>
  <si>
    <r>
      <t>Ergänzung des Tabellenblatts "Zeitreihenvergleich_market"; Ergänzung der  prozentualen Veränderung der Gesamtemissionen; Ergänzung der Bezugsgrößen bei den Kennzahlen zur Treibhausgasintensität (Anzahl der Mitarbeitenden, Nettogrundfläche, Besuchendenanzahl); Ergänzung der zusätzlichen Ergebniszeilen "Nicht-CO</t>
    </r>
    <r>
      <rPr>
        <vertAlign val="subscript"/>
        <sz val="11"/>
        <color theme="1"/>
        <rFont val="Calibri"/>
        <family val="2"/>
        <scheme val="minor"/>
      </rPr>
      <t>2</t>
    </r>
    <r>
      <rPr>
        <sz val="11"/>
        <color theme="1"/>
        <rFont val="Calibri"/>
        <family val="2"/>
        <scheme val="minor"/>
      </rPr>
      <t>-Effekte durch Flugreisen" und "Biogene CO</t>
    </r>
    <r>
      <rPr>
        <vertAlign val="subscript"/>
        <sz val="11"/>
        <color theme="1"/>
        <rFont val="Calibri"/>
        <family val="2"/>
        <scheme val="minor"/>
      </rPr>
      <t>2</t>
    </r>
    <r>
      <rPr>
        <sz val="11"/>
        <color theme="1"/>
        <rFont val="Calibri"/>
        <family val="2"/>
        <scheme val="minor"/>
      </rPr>
      <t>-Emissionen (nur Scope 1)" in den Emissionen nach Scopes</t>
    </r>
  </si>
  <si>
    <r>
      <t xml:space="preserve">Veränderung zum </t>
    </r>
    <r>
      <rPr>
        <b/>
        <u/>
        <sz val="11"/>
        <rFont val="Calibri"/>
        <family val="2"/>
        <scheme val="minor"/>
      </rPr>
      <t>Vorjahr</t>
    </r>
    <r>
      <rPr>
        <b/>
        <sz val="11"/>
        <rFont val="Calibri"/>
        <family val="2"/>
        <scheme val="minor"/>
      </rPr>
      <t xml:space="preserve"> (%) - </t>
    </r>
    <r>
      <rPr>
        <b/>
        <u/>
        <sz val="11"/>
        <rFont val="Calibri"/>
        <family val="2"/>
        <scheme val="minor"/>
      </rPr>
      <t>nur</t>
    </r>
    <r>
      <rPr>
        <b/>
        <sz val="11"/>
        <rFont val="Calibri"/>
        <family val="2"/>
        <scheme val="minor"/>
      </rPr>
      <t xml:space="preserve"> KBK</t>
    </r>
  </si>
  <si>
    <r>
      <t xml:space="preserve">Veränderung zum </t>
    </r>
    <r>
      <rPr>
        <b/>
        <u/>
        <sz val="11"/>
        <rFont val="Calibri"/>
        <family val="2"/>
        <scheme val="minor"/>
      </rPr>
      <t>Basisjahr</t>
    </r>
    <r>
      <rPr>
        <b/>
        <sz val="11"/>
        <rFont val="Calibri"/>
        <family val="2"/>
        <scheme val="minor"/>
      </rPr>
      <t xml:space="preserve"> (%) - </t>
    </r>
    <r>
      <rPr>
        <b/>
        <u/>
        <sz val="11"/>
        <rFont val="Calibri"/>
        <family val="2"/>
        <scheme val="minor"/>
      </rPr>
      <t>nur</t>
    </r>
    <r>
      <rPr>
        <b/>
        <sz val="11"/>
        <rFont val="Calibri"/>
        <family val="2"/>
        <scheme val="minor"/>
      </rPr>
      <t xml:space="preserve"> KBK</t>
    </r>
  </si>
  <si>
    <r>
      <t>Treibhausgasemissionen [t CO</t>
    </r>
    <r>
      <rPr>
        <b/>
        <vertAlign val="subscript"/>
        <sz val="11"/>
        <rFont val="Calibri"/>
        <family val="2"/>
        <scheme val="minor"/>
      </rPr>
      <t>2</t>
    </r>
    <r>
      <rPr>
        <b/>
        <sz val="11"/>
        <rFont val="Calibri"/>
        <family val="2"/>
        <scheme val="minor"/>
      </rPr>
      <t>e]</t>
    </r>
  </si>
  <si>
    <r>
      <t>Energieverbrauch und -erzeugung (ab CO</t>
    </r>
    <r>
      <rPr>
        <b/>
        <vertAlign val="subscript"/>
        <sz val="14"/>
        <color rgb="FF4472C4"/>
        <rFont val="Calibri"/>
        <family val="2"/>
        <scheme val="minor"/>
      </rPr>
      <t>2</t>
    </r>
    <r>
      <rPr>
        <b/>
        <sz val="14"/>
        <color rgb="FF4472C4"/>
        <rFont val="Calibri"/>
        <family val="2"/>
        <scheme val="minor"/>
      </rPr>
      <t>-Kulturrechner 2025)</t>
    </r>
  </si>
  <si>
    <r>
      <t xml:space="preserve">Um die Daten aus dem </t>
    </r>
    <r>
      <rPr>
        <sz val="11"/>
        <color theme="1"/>
        <rFont val="Calibri"/>
        <family val="2"/>
        <scheme val="minor"/>
      </rPr>
      <t>CO</t>
    </r>
    <r>
      <rPr>
        <vertAlign val="subscript"/>
        <sz val="11"/>
        <color theme="1"/>
        <rFont val="Calibri"/>
        <family val="2"/>
        <scheme val="minor"/>
      </rPr>
      <t>2</t>
    </r>
    <r>
      <rPr>
        <sz val="11"/>
        <color theme="1"/>
        <rFont val="Calibri"/>
        <family val="2"/>
        <scheme val="minor"/>
      </rPr>
      <t>-</t>
    </r>
    <r>
      <rPr>
        <i/>
        <sz val="11"/>
        <color theme="1"/>
        <rFont val="Calibri"/>
        <family val="2"/>
        <scheme val="minor"/>
      </rPr>
      <t xml:space="preserve">Kulturrechner in den Zeitreihenvergelich zu kopieren, führen Sie bitte die folgenden Schritte aus. Die meisten Schritte lassen sich über Shortcuts effizient durchführen. </t>
    </r>
  </si>
  <si>
    <r>
      <t>Öffnen Sie die Datei des CO</t>
    </r>
    <r>
      <rPr>
        <vertAlign val="subscript"/>
        <sz val="11"/>
        <color theme="1"/>
        <rFont val="Calibri"/>
        <family val="2"/>
        <scheme val="minor"/>
      </rPr>
      <t>2</t>
    </r>
    <r>
      <rPr>
        <sz val="11"/>
        <color theme="1"/>
        <rFont val="Calibri"/>
        <family val="2"/>
        <scheme val="minor"/>
      </rPr>
      <t>-Kulturrechners mit den Ergebnissen des Jahres, das Sie zum Zeitreihenvergleich hinzufügen möchten</t>
    </r>
  </si>
  <si>
    <r>
      <t>Wasserverbrauch (in m</t>
    </r>
    <r>
      <rPr>
        <b/>
        <vertAlign val="superscript"/>
        <sz val="11"/>
        <color theme="1"/>
        <rFont val="Calibri"/>
        <family val="2"/>
        <scheme val="minor"/>
      </rPr>
      <t>3</t>
    </r>
    <r>
      <rPr>
        <b/>
        <sz val="11"/>
        <color theme="1"/>
        <rFont val="Calibri"/>
        <family val="2"/>
        <scheme val="minor"/>
      </rPr>
      <t>)</t>
    </r>
  </si>
  <si>
    <t>Dieses Tool wurde im Auftrag des Ministerium für Wissenschaft, Forschung und Kunst Baden-Württemberg (MWK) von der KlimAktiv gGmbH entwickelt.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</si>
</sst>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0"/>
    <numFmt numFmtId="165" formatCode="#,##0.0"/>
    <numFmt numFmtId="166" formatCode="0.0%"/>
    <numFmt numFmtId="167" formatCode="\+#,##0.0\ %;\-#,##0.0\ %;#,##0.0\ %"/>
  </numFmts>
  <fonts count="29"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b/>
      <sz val="12"/>
      <color theme="5"/>
      <name val="Calibri"/>
      <family val="2"/>
      <scheme val="minor"/>
    </font>
    <font>
      <b/>
      <sz val="11"/>
      <name val="Calibri"/>
      <family val="2"/>
      <scheme val="minor"/>
    </font>
    <font>
      <sz val="11"/>
      <color theme="1"/>
      <name val="Calibri"/>
      <family val="2"/>
      <scheme val="minor"/>
    </font>
    <font>
      <b/>
      <sz val="14"/>
      <name val="Calibri"/>
      <family val="2"/>
      <scheme val="minor"/>
    </font>
    <font>
      <b/>
      <vertAlign val="subscript"/>
      <sz val="11"/>
      <name val="Calibri"/>
      <family val="2"/>
      <scheme val="minor"/>
    </font>
    <font>
      <b/>
      <sz val="14"/>
      <color rgb="FF4472C4"/>
      <name val="Calibri"/>
      <family val="2"/>
      <scheme val="minor"/>
    </font>
    <font>
      <b/>
      <sz val="16"/>
      <color rgb="FF4472C4"/>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i/>
      <sz val="11"/>
      <color theme="1" tint="0.499984740745262"/>
      <name val="Calibri"/>
      <family val="2"/>
      <scheme val="minor"/>
    </font>
    <font>
      <b/>
      <sz val="11"/>
      <color theme="0"/>
      <name val="Calibri"/>
      <family val="2"/>
      <scheme val="minor"/>
    </font>
    <font>
      <sz val="11"/>
      <color theme="0"/>
      <name val="Calibri"/>
      <family val="2"/>
      <scheme val="minor"/>
    </font>
    <font>
      <b/>
      <u/>
      <sz val="12"/>
      <color theme="5"/>
      <name val="Calibri"/>
      <family val="2"/>
      <scheme val="minor"/>
    </font>
    <font>
      <b/>
      <u/>
      <sz val="16"/>
      <color rgb="FF4472C4"/>
      <name val="Calibri"/>
      <family val="2"/>
      <scheme val="minor"/>
    </font>
    <font>
      <b/>
      <i/>
      <sz val="11"/>
      <color theme="1"/>
      <name val="Calibri"/>
      <family val="2"/>
      <scheme val="minor"/>
    </font>
    <font>
      <i/>
      <sz val="11"/>
      <color theme="9"/>
      <name val="Calibri"/>
      <family val="2"/>
      <scheme val="minor"/>
    </font>
    <font>
      <vertAlign val="subscript"/>
      <sz val="11"/>
      <color theme="1"/>
      <name val="Calibri"/>
      <family val="2"/>
      <scheme val="minor"/>
    </font>
    <font>
      <sz val="11"/>
      <color theme="9"/>
      <name val="Calibri"/>
      <family val="2"/>
      <scheme val="minor"/>
    </font>
    <font>
      <vertAlign val="subscript"/>
      <sz val="11"/>
      <color theme="9"/>
      <name val="Calibri"/>
      <family val="2"/>
      <scheme val="minor"/>
    </font>
    <font>
      <u/>
      <sz val="11"/>
      <color theme="10"/>
      <name val="Calibri"/>
      <family val="2"/>
      <scheme val="minor"/>
    </font>
    <font>
      <b/>
      <vertAlign val="subscript"/>
      <sz val="14"/>
      <color rgb="FF4472C4"/>
      <name val="Calibri"/>
      <family val="2"/>
      <scheme val="minor"/>
    </font>
    <font>
      <b/>
      <vertAlign val="superscript"/>
      <sz val="11"/>
      <name val="Calibri"/>
      <family val="2"/>
      <scheme val="minor"/>
    </font>
    <font>
      <b/>
      <u/>
      <sz val="11"/>
      <name val="Calibri"/>
      <family val="2"/>
      <scheme val="minor"/>
    </font>
    <font>
      <b/>
      <vertAlign val="superscript"/>
      <sz val="11"/>
      <color theme="1"/>
      <name val="Calibri"/>
      <family val="2"/>
      <scheme val="minor"/>
    </font>
  </fonts>
  <fills count="13">
    <fill>
      <patternFill patternType="none"/>
    </fill>
    <fill>
      <patternFill patternType="gray125"/>
    </fill>
    <fill>
      <patternFill patternType="solid">
        <fgColor theme="7"/>
        <bgColor indexed="64"/>
      </patternFill>
    </fill>
    <fill>
      <patternFill patternType="solid">
        <fgColor rgb="FF5ABEFF"/>
        <bgColor indexed="64"/>
      </patternFill>
    </fill>
    <fill>
      <patternFill patternType="solid">
        <fgColor rgb="FF4472C4"/>
        <bgColor indexed="64"/>
      </patternFill>
    </fill>
    <fill>
      <patternFill patternType="solid">
        <fgColor rgb="FFBBE8FF"/>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EFF1F5"/>
        <bgColor indexed="64"/>
      </patternFill>
    </fill>
    <fill>
      <patternFill patternType="solid">
        <fgColor rgb="FF5BBEFF"/>
        <bgColor indexed="64"/>
      </patternFill>
    </fill>
    <fill>
      <patternFill patternType="solid">
        <fgColor theme="0"/>
        <bgColor indexed="64"/>
      </patternFill>
    </fill>
    <fill>
      <patternFill patternType="solid">
        <fgColor rgb="FFF8F9FA"/>
        <bgColor indexed="64"/>
      </patternFill>
    </fill>
    <fill>
      <patternFill patternType="lightUp">
        <bgColor theme="3" tint="0.79995117038483843"/>
      </patternFill>
    </fill>
  </fills>
  <borders count="51">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style="thin">
        <color theme="0"/>
      </top>
      <bottom/>
      <diagonal/>
    </border>
    <border>
      <left style="thin">
        <color theme="0"/>
      </left>
      <right/>
      <top/>
      <bottom/>
      <diagonal/>
    </border>
    <border>
      <left/>
      <right/>
      <top style="thin">
        <color theme="0"/>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style="thin">
        <color theme="0"/>
      </top>
      <bottom style="thin">
        <color theme="0"/>
      </bottom>
      <diagonal/>
    </border>
    <border>
      <left/>
      <right/>
      <top style="thin">
        <color auto="1"/>
      </top>
      <bottom/>
      <diagonal/>
    </border>
    <border>
      <left/>
      <right style="thin">
        <color theme="0"/>
      </right>
      <top/>
      <bottom/>
      <diagonal/>
    </border>
    <border>
      <left/>
      <right style="thin">
        <color theme="0"/>
      </right>
      <top style="thin">
        <color theme="0"/>
      </top>
      <bottom style="medium">
        <color theme="0"/>
      </bottom>
      <diagonal/>
    </border>
    <border>
      <left style="thin">
        <color indexed="64"/>
      </left>
      <right style="thin">
        <color rgb="FF4472C4"/>
      </right>
      <top style="thin">
        <color indexed="64"/>
      </top>
      <bottom style="thin">
        <color indexed="64"/>
      </bottom>
      <diagonal/>
    </border>
    <border>
      <left style="thin">
        <color rgb="FF4472C4"/>
      </left>
      <right style="thin">
        <color rgb="FF4472C4"/>
      </right>
      <top style="thin">
        <color indexed="64"/>
      </top>
      <bottom style="thin">
        <color indexed="64"/>
      </bottom>
      <diagonal/>
    </border>
    <border>
      <left style="thin">
        <color rgb="FF4472C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rgb="FF4472C4"/>
      </right>
      <top style="thin">
        <color indexed="64"/>
      </top>
      <bottom style="thin">
        <color indexed="64"/>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right/>
      <top style="thin">
        <color theme="0"/>
      </top>
      <bottom style="medium">
        <color theme="0"/>
      </bottom>
      <diagonal/>
    </border>
    <border>
      <left/>
      <right style="thin">
        <color theme="0"/>
      </right>
      <top/>
      <bottom style="thin">
        <color theme="0"/>
      </bottom>
      <diagonal/>
    </border>
    <border>
      <left style="thin">
        <color indexed="64"/>
      </left>
      <right style="thin">
        <color rgb="FF4472C4"/>
      </right>
      <top style="thin">
        <color indexed="64"/>
      </top>
      <bottom/>
      <diagonal/>
    </border>
    <border>
      <left/>
      <right style="thin">
        <color rgb="FF4472C4"/>
      </right>
      <top style="thin">
        <color indexed="64"/>
      </top>
      <bottom/>
      <diagonal/>
    </border>
    <border>
      <left style="thin">
        <color rgb="FF4472C4"/>
      </left>
      <right style="thin">
        <color rgb="FF4472C4"/>
      </right>
      <top style="thin">
        <color indexed="64"/>
      </top>
      <bottom/>
      <diagonal/>
    </border>
    <border>
      <left/>
      <right style="thin">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43" fontId="6" fillId="0" borderId="0" applyFont="0" applyFill="0" applyBorder="0" applyAlignment="0" applyProtection="0"/>
    <xf numFmtId="9" fontId="6" fillId="0" borderId="0" applyFont="0" applyFill="0" applyBorder="0" applyAlignment="0" applyProtection="0"/>
    <xf numFmtId="0" fontId="24" fillId="0" borderId="0" applyNumberFormat="0" applyFill="0" applyBorder="0" applyAlignment="0" applyProtection="0"/>
  </cellStyleXfs>
  <cellXfs count="220">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vertical="top" wrapText="1"/>
    </xf>
    <xf numFmtId="0" fontId="0" fillId="0" borderId="0" xfId="0" applyAlignment="1">
      <alignment vertical="top"/>
    </xf>
    <xf numFmtId="0" fontId="0" fillId="0" borderId="11" xfId="0" applyBorder="1"/>
    <xf numFmtId="0" fontId="0" fillId="0" borderId="12" xfId="0" applyBorder="1"/>
    <xf numFmtId="0" fontId="0" fillId="0" borderId="0" xfId="0" applyAlignment="1">
      <alignment vertical="center" wrapText="1"/>
    </xf>
    <xf numFmtId="0" fontId="0" fillId="0" borderId="13" xfId="0" applyBorder="1"/>
    <xf numFmtId="0" fontId="0" fillId="0" borderId="8" xfId="0" applyBorder="1" applyAlignment="1">
      <alignment vertical="top"/>
    </xf>
    <xf numFmtId="0" fontId="0" fillId="0" borderId="8" xfId="0" applyBorder="1" applyAlignment="1">
      <alignment vertical="top" wrapText="1"/>
    </xf>
    <xf numFmtId="0" fontId="0" fillId="0" borderId="8" xfId="0" applyBorder="1"/>
    <xf numFmtId="0" fontId="0" fillId="0" borderId="14" xfId="0" applyBorder="1"/>
    <xf numFmtId="0" fontId="5" fillId="2" borderId="19" xfId="0" applyFont="1" applyFill="1" applyBorder="1" applyAlignment="1">
      <alignment vertical="center"/>
    </xf>
    <xf numFmtId="0" fontId="0" fillId="3" borderId="19" xfId="0" applyFill="1" applyBorder="1" applyAlignment="1">
      <alignment vertical="center" wrapText="1"/>
    </xf>
    <xf numFmtId="0" fontId="1" fillId="3" borderId="19" xfId="0" applyFont="1" applyFill="1" applyBorder="1" applyAlignment="1">
      <alignment horizontal="left" vertical="center"/>
    </xf>
    <xf numFmtId="0" fontId="0" fillId="6" borderId="19" xfId="0" applyFill="1" applyBorder="1" applyAlignment="1">
      <alignment vertical="top" wrapText="1"/>
    </xf>
    <xf numFmtId="0" fontId="5" fillId="6" borderId="22" xfId="0" applyFont="1" applyFill="1" applyBorder="1" applyAlignment="1">
      <alignment vertical="center" wrapText="1"/>
    </xf>
    <xf numFmtId="0" fontId="9" fillId="0" borderId="0" xfId="0" applyFont="1" applyAlignment="1">
      <alignment vertical="center"/>
    </xf>
    <xf numFmtId="0" fontId="7" fillId="0" borderId="0" xfId="0" applyFont="1" applyAlignment="1">
      <alignment vertical="center"/>
    </xf>
    <xf numFmtId="0" fontId="5" fillId="2" borderId="19" xfId="0" applyFont="1" applyFill="1" applyBorder="1" applyAlignment="1">
      <alignment horizontal="left" vertical="center" indent="1"/>
    </xf>
    <xf numFmtId="0" fontId="1" fillId="0" borderId="24" xfId="0" applyFont="1" applyBorder="1" applyAlignment="1">
      <alignment vertical="top"/>
    </xf>
    <xf numFmtId="0" fontId="1" fillId="0" borderId="26" xfId="0" applyFont="1" applyBorder="1" applyAlignment="1">
      <alignment vertical="top"/>
    </xf>
    <xf numFmtId="0" fontId="5" fillId="0" borderId="20" xfId="0" applyFont="1" applyBorder="1" applyAlignment="1">
      <alignment vertical="top" wrapText="1"/>
    </xf>
    <xf numFmtId="164" fontId="5" fillId="0" borderId="19" xfId="0" applyNumberFormat="1" applyFont="1" applyBorder="1"/>
    <xf numFmtId="0" fontId="1" fillId="0" borderId="21" xfId="0" applyFont="1" applyBorder="1" applyAlignment="1">
      <alignment horizontal="left"/>
    </xf>
    <xf numFmtId="0" fontId="1" fillId="0" borderId="27" xfId="0" applyFont="1" applyBorder="1" applyAlignment="1">
      <alignment horizontal="left"/>
    </xf>
    <xf numFmtId="0" fontId="5" fillId="7" borderId="20" xfId="0" applyFont="1" applyFill="1" applyBorder="1" applyAlignment="1">
      <alignment vertical="center" wrapText="1"/>
    </xf>
    <xf numFmtId="0" fontId="0" fillId="0" borderId="9" xfId="0" applyBorder="1"/>
    <xf numFmtId="0" fontId="9" fillId="0" borderId="6" xfId="0" applyFont="1" applyBorder="1" applyAlignment="1">
      <alignment vertical="center"/>
    </xf>
    <xf numFmtId="0" fontId="0" fillId="0" borderId="6" xfId="0" applyBorder="1"/>
    <xf numFmtId="0" fontId="0" fillId="0" borderId="10" xfId="0" applyBorder="1"/>
    <xf numFmtId="165" fontId="0" fillId="6" borderId="19" xfId="0" applyNumberFormat="1" applyFill="1" applyBorder="1" applyAlignment="1">
      <alignment vertical="top"/>
    </xf>
    <xf numFmtId="165" fontId="5" fillId="7" borderId="19" xfId="0" applyNumberFormat="1" applyFont="1" applyFill="1" applyBorder="1" applyAlignment="1">
      <alignment vertical="center"/>
    </xf>
    <xf numFmtId="0" fontId="5" fillId="6" borderId="22" xfId="0" applyFont="1" applyFill="1" applyBorder="1" applyAlignment="1">
      <alignment horizontal="left" vertical="center" wrapText="1"/>
    </xf>
    <xf numFmtId="165" fontId="5" fillId="7" borderId="25" xfId="0" applyNumberFormat="1" applyFont="1" applyFill="1" applyBorder="1" applyAlignment="1">
      <alignment vertical="center"/>
    </xf>
    <xf numFmtId="0" fontId="1" fillId="7" borderId="16" xfId="0" applyFont="1" applyFill="1" applyBorder="1" applyAlignment="1">
      <alignment vertical="top"/>
    </xf>
    <xf numFmtId="0" fontId="1" fillId="7" borderId="18" xfId="0" applyFont="1" applyFill="1" applyBorder="1" applyAlignment="1">
      <alignment vertical="top"/>
    </xf>
    <xf numFmtId="0" fontId="5" fillId="6" borderId="30" xfId="0" applyFont="1" applyFill="1" applyBorder="1" applyAlignment="1">
      <alignment vertical="center" wrapText="1"/>
    </xf>
    <xf numFmtId="0" fontId="5" fillId="7" borderId="21" xfId="0" applyFont="1" applyFill="1" applyBorder="1" applyAlignment="1">
      <alignment vertical="center" wrapText="1"/>
    </xf>
    <xf numFmtId="0" fontId="1" fillId="0" borderId="27" xfId="0" applyFont="1" applyBorder="1" applyAlignment="1">
      <alignment horizontal="left" wrapText="1"/>
    </xf>
    <xf numFmtId="0" fontId="5" fillId="0" borderId="21" xfId="0" applyFont="1" applyBorder="1" applyAlignment="1">
      <alignment vertical="top" wrapText="1"/>
    </xf>
    <xf numFmtId="0" fontId="1" fillId="5" borderId="23"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0" fillId="8" borderId="19" xfId="0" applyFill="1" applyBorder="1" applyAlignment="1">
      <alignment vertical="top" wrapText="1"/>
    </xf>
    <xf numFmtId="0" fontId="1" fillId="7" borderId="29" xfId="0" applyFont="1" applyFill="1" applyBorder="1" applyAlignment="1">
      <alignment vertical="top"/>
    </xf>
    <xf numFmtId="165" fontId="3" fillId="9" borderId="23" xfId="0" applyNumberFormat="1" applyFont="1" applyFill="1" applyBorder="1" applyAlignment="1">
      <alignment vertical="center"/>
    </xf>
    <xf numFmtId="165" fontId="3" fillId="2" borderId="23" xfId="0" applyNumberFormat="1" applyFont="1" applyFill="1" applyBorder="1" applyAlignment="1">
      <alignment vertical="center"/>
    </xf>
    <xf numFmtId="165" fontId="3" fillId="5" borderId="23" xfId="0" applyNumberFormat="1" applyFont="1" applyFill="1" applyBorder="1" applyAlignment="1">
      <alignment vertical="center"/>
    </xf>
    <xf numFmtId="165" fontId="3" fillId="8" borderId="15" xfId="0" applyNumberFormat="1" applyFont="1" applyFill="1" applyBorder="1" applyAlignment="1">
      <alignment vertical="center"/>
    </xf>
    <xf numFmtId="165" fontId="5" fillId="2" borderId="23" xfId="0" applyNumberFormat="1" applyFont="1" applyFill="1" applyBorder="1" applyAlignment="1">
      <alignment vertical="center"/>
    </xf>
    <xf numFmtId="0" fontId="11" fillId="6" borderId="4" xfId="0" applyFont="1" applyFill="1" applyBorder="1" applyAlignment="1">
      <alignment horizontal="left" vertical="center"/>
    </xf>
    <xf numFmtId="0" fontId="11" fillId="6" borderId="5" xfId="0" applyFont="1" applyFill="1" applyBorder="1" applyAlignment="1">
      <alignment horizontal="left" vertical="center"/>
    </xf>
    <xf numFmtId="0" fontId="11" fillId="6" borderId="3" xfId="0" applyFont="1" applyFill="1" applyBorder="1" applyAlignment="1">
      <alignment horizontal="left" vertical="center"/>
    </xf>
    <xf numFmtId="0" fontId="0" fillId="10" borderId="0" xfId="0" applyFill="1" applyAlignment="1">
      <alignment horizontal="left" wrapText="1"/>
    </xf>
    <xf numFmtId="0" fontId="0" fillId="0" borderId="0" xfId="0" applyAlignment="1">
      <alignment horizontal="left" vertical="top" wrapText="1"/>
    </xf>
    <xf numFmtId="0" fontId="11" fillId="0" borderId="2" xfId="0" applyFont="1" applyBorder="1" applyAlignment="1">
      <alignment horizontal="left" vertical="center"/>
    </xf>
    <xf numFmtId="0" fontId="1" fillId="10" borderId="0" xfId="0" applyFont="1" applyFill="1" applyAlignment="1">
      <alignment horizontal="left" vertical="top" wrapText="1"/>
    </xf>
    <xf numFmtId="0" fontId="13" fillId="11" borderId="34" xfId="0" applyFont="1" applyFill="1" applyBorder="1" applyAlignment="1">
      <alignment horizontal="left" vertical="center"/>
    </xf>
    <xf numFmtId="0" fontId="13" fillId="11" borderId="0" xfId="0" applyFont="1" applyFill="1" applyAlignment="1">
      <alignment horizontal="left" vertical="center"/>
    </xf>
    <xf numFmtId="0" fontId="13" fillId="11" borderId="35" xfId="0" applyFont="1" applyFill="1" applyBorder="1" applyAlignment="1">
      <alignment horizontal="left" vertical="center"/>
    </xf>
    <xf numFmtId="0" fontId="11" fillId="11" borderId="34" xfId="0" applyFont="1" applyFill="1" applyBorder="1" applyAlignment="1">
      <alignment horizontal="left" vertical="center"/>
    </xf>
    <xf numFmtId="0" fontId="11" fillId="11" borderId="0" xfId="0" applyFont="1" applyFill="1" applyAlignment="1">
      <alignment horizontal="left" vertical="center"/>
    </xf>
    <xf numFmtId="0" fontId="11" fillId="11" borderId="35" xfId="0" applyFont="1" applyFill="1" applyBorder="1" applyAlignment="1">
      <alignment horizontal="left" vertical="center"/>
    </xf>
    <xf numFmtId="0" fontId="11" fillId="11" borderId="36" xfId="0" applyFont="1" applyFill="1" applyBorder="1" applyAlignment="1">
      <alignment horizontal="left" vertical="center"/>
    </xf>
    <xf numFmtId="0" fontId="0" fillId="11" borderId="7" xfId="0" applyFill="1" applyBorder="1" applyAlignment="1">
      <alignment vertical="center"/>
    </xf>
    <xf numFmtId="0" fontId="11" fillId="11" borderId="7" xfId="0" applyFont="1" applyFill="1" applyBorder="1" applyAlignment="1">
      <alignment horizontal="left" vertical="center"/>
    </xf>
    <xf numFmtId="0" fontId="11" fillId="11" borderId="1" xfId="0" applyFont="1" applyFill="1" applyBorder="1" applyAlignment="1">
      <alignment horizontal="left" vertical="center"/>
    </xf>
    <xf numFmtId="0" fontId="0" fillId="0" borderId="2" xfId="0" applyBorder="1" applyAlignment="1">
      <alignment vertical="center"/>
    </xf>
    <xf numFmtId="0" fontId="1" fillId="11" borderId="34" xfId="0" applyFont="1" applyFill="1" applyBorder="1" applyAlignment="1">
      <alignment horizontal="left" vertical="center"/>
    </xf>
    <xf numFmtId="0" fontId="0" fillId="11" borderId="34" xfId="0" applyFill="1" applyBorder="1" applyAlignment="1">
      <alignment vertical="top"/>
    </xf>
    <xf numFmtId="0" fontId="0" fillId="11" borderId="36" xfId="0" applyFill="1" applyBorder="1" applyAlignment="1">
      <alignment vertical="top"/>
    </xf>
    <xf numFmtId="0" fontId="0" fillId="11" borderId="7" xfId="0" applyFill="1" applyBorder="1" applyAlignment="1">
      <alignment vertical="top"/>
    </xf>
    <xf numFmtId="14" fontId="0" fillId="11" borderId="7" xfId="0" applyNumberFormat="1" applyFill="1" applyBorder="1" applyAlignment="1">
      <alignment horizontal="left" vertical="top"/>
    </xf>
    <xf numFmtId="0" fontId="0" fillId="11" borderId="7" xfId="0" applyFill="1" applyBorder="1" applyAlignment="1">
      <alignment horizontal="left" vertical="top"/>
    </xf>
    <xf numFmtId="0" fontId="12" fillId="11" borderId="0" xfId="0" applyFont="1" applyFill="1" applyAlignment="1">
      <alignment horizontal="left" vertical="center"/>
    </xf>
    <xf numFmtId="0" fontId="1" fillId="11" borderId="0" xfId="0" applyFont="1" applyFill="1" applyAlignment="1">
      <alignment horizontal="left" vertical="center"/>
    </xf>
    <xf numFmtId="0" fontId="1" fillId="11" borderId="35" xfId="0" applyFont="1" applyFill="1" applyBorder="1" applyAlignment="1">
      <alignment horizontal="left" vertical="center"/>
    </xf>
    <xf numFmtId="0" fontId="0" fillId="11" borderId="0" xfId="0" applyFill="1" applyAlignment="1">
      <alignment vertical="top"/>
    </xf>
    <xf numFmtId="14" fontId="0" fillId="11" borderId="0" xfId="0" applyNumberFormat="1" applyFill="1" applyAlignment="1">
      <alignment horizontal="left" vertical="top"/>
    </xf>
    <xf numFmtId="0" fontId="0" fillId="11" borderId="1" xfId="0" applyFill="1" applyBorder="1" applyAlignment="1">
      <alignment horizontal="left" vertical="top"/>
    </xf>
    <xf numFmtId="0" fontId="13" fillId="11" borderId="34" xfId="0" applyFont="1" applyFill="1" applyBorder="1" applyAlignment="1">
      <alignment horizontal="left" vertical="top" wrapText="1"/>
    </xf>
    <xf numFmtId="0" fontId="13" fillId="11" borderId="0" xfId="0" applyFont="1" applyFill="1" applyAlignment="1">
      <alignment horizontal="left" vertical="top" wrapText="1"/>
    </xf>
    <xf numFmtId="0" fontId="13" fillId="11" borderId="35" xfId="0" applyFont="1" applyFill="1" applyBorder="1" applyAlignment="1">
      <alignment horizontal="left" vertical="top" wrapText="1"/>
    </xf>
    <xf numFmtId="0" fontId="13" fillId="11" borderId="4" xfId="0" applyFont="1" applyFill="1" applyBorder="1" applyAlignment="1">
      <alignment vertical="center" wrapText="1"/>
    </xf>
    <xf numFmtId="0" fontId="13" fillId="11" borderId="3" xfId="0" applyFont="1" applyFill="1" applyBorder="1" applyAlignment="1">
      <alignment vertical="center" wrapText="1"/>
    </xf>
    <xf numFmtId="0" fontId="0" fillId="11" borderId="4" xfId="0" applyFill="1" applyBorder="1" applyAlignment="1">
      <alignment vertical="top" wrapText="1"/>
    </xf>
    <xf numFmtId="0" fontId="0" fillId="11" borderId="3" xfId="0" applyFill="1" applyBorder="1" applyAlignment="1">
      <alignment vertical="top" wrapText="1"/>
    </xf>
    <xf numFmtId="0" fontId="1" fillId="11" borderId="34" xfId="0" applyFont="1" applyFill="1" applyBorder="1" applyAlignment="1">
      <alignment horizontal="left" vertical="top" wrapText="1"/>
    </xf>
    <xf numFmtId="0" fontId="0" fillId="11" borderId="35" xfId="0" applyFill="1" applyBorder="1" applyAlignment="1">
      <alignment vertical="top" wrapText="1"/>
    </xf>
    <xf numFmtId="0" fontId="0" fillId="11" borderId="35" xfId="0" applyFill="1" applyBorder="1" applyAlignment="1">
      <alignment vertical="top"/>
    </xf>
    <xf numFmtId="0" fontId="1" fillId="11" borderId="36" xfId="0" applyFont="1" applyFill="1" applyBorder="1" applyAlignment="1">
      <alignment horizontal="left" vertical="top" wrapText="1"/>
    </xf>
    <xf numFmtId="0" fontId="1" fillId="11" borderId="7" xfId="0" applyFont="1" applyFill="1" applyBorder="1" applyAlignment="1">
      <alignment horizontal="left" vertical="top" wrapText="1"/>
    </xf>
    <xf numFmtId="0" fontId="0" fillId="11" borderId="7" xfId="0" applyFill="1" applyBorder="1" applyAlignment="1">
      <alignment horizontal="left" vertical="top" wrapText="1"/>
    </xf>
    <xf numFmtId="0" fontId="0" fillId="11" borderId="1" xfId="0" applyFill="1" applyBorder="1" applyAlignment="1">
      <alignment vertical="top"/>
    </xf>
    <xf numFmtId="0" fontId="0" fillId="0" borderId="2" xfId="0" applyBorder="1" applyAlignment="1">
      <alignment horizontal="left" vertical="top" wrapText="1"/>
    </xf>
    <xf numFmtId="0" fontId="0" fillId="0" borderId="2" xfId="0" applyBorder="1" applyAlignment="1">
      <alignment vertical="top" wrapText="1"/>
    </xf>
    <xf numFmtId="0" fontId="0" fillId="0" borderId="2" xfId="0" applyBorder="1" applyAlignment="1">
      <alignment vertical="top"/>
    </xf>
    <xf numFmtId="0" fontId="1" fillId="0" borderId="4" xfId="0" applyFont="1" applyBorder="1" applyAlignment="1">
      <alignment horizontal="left" vertical="top" wrapText="1"/>
    </xf>
    <xf numFmtId="0" fontId="0" fillId="11" borderId="4" xfId="0" applyFill="1" applyBorder="1" applyAlignment="1">
      <alignment vertical="center" wrapText="1"/>
    </xf>
    <xf numFmtId="0" fontId="0" fillId="11" borderId="3" xfId="0" applyFill="1" applyBorder="1" applyAlignment="1">
      <alignment vertical="center" wrapText="1"/>
    </xf>
    <xf numFmtId="0" fontId="5" fillId="0" borderId="0" xfId="0" applyFont="1" applyAlignment="1">
      <alignment vertical="top"/>
    </xf>
    <xf numFmtId="0" fontId="3" fillId="0" borderId="0" xfId="0" applyFont="1" applyAlignment="1">
      <alignment vertical="top" wrapText="1"/>
    </xf>
    <xf numFmtId="0" fontId="5" fillId="0" borderId="0" xfId="0" applyFont="1" applyAlignment="1">
      <alignment horizontal="left" vertical="center" indent="1"/>
    </xf>
    <xf numFmtId="165" fontId="5" fillId="0" borderId="0" xfId="0" applyNumberFormat="1" applyFont="1" applyAlignment="1">
      <alignment vertical="center"/>
    </xf>
    <xf numFmtId="0" fontId="0" fillId="0" borderId="11" xfId="0" applyBorder="1" applyAlignment="1">
      <alignment wrapText="1"/>
    </xf>
    <xf numFmtId="0" fontId="0" fillId="0" borderId="12" xfId="0" applyBorder="1" applyAlignment="1">
      <alignment wrapText="1"/>
    </xf>
    <xf numFmtId="0" fontId="0" fillId="0" borderId="0" xfId="0" applyAlignment="1">
      <alignment horizontal="left"/>
    </xf>
    <xf numFmtId="0" fontId="0" fillId="0" borderId="40" xfId="0" applyBorder="1"/>
    <xf numFmtId="0" fontId="0" fillId="0" borderId="41" xfId="0" applyBorder="1"/>
    <xf numFmtId="0" fontId="1" fillId="0" borderId="0" xfId="0" applyFont="1" applyAlignment="1">
      <alignment vertical="center" textRotation="90"/>
    </xf>
    <xf numFmtId="0" fontId="1" fillId="0" borderId="0" xfId="0" applyFont="1" applyAlignment="1">
      <alignment vertical="top"/>
    </xf>
    <xf numFmtId="0" fontId="5" fillId="0" borderId="8" xfId="0" applyFont="1" applyBorder="1" applyAlignment="1">
      <alignment horizontal="left" vertical="center" indent="1"/>
    </xf>
    <xf numFmtId="165" fontId="5" fillId="0" borderId="8" xfId="0" applyNumberFormat="1" applyFont="1" applyBorder="1" applyAlignment="1">
      <alignment vertical="center"/>
    </xf>
    <xf numFmtId="0" fontId="5" fillId="0" borderId="6" xfId="0" applyFont="1" applyBorder="1" applyAlignment="1">
      <alignment horizontal="left" vertical="center" indent="1"/>
    </xf>
    <xf numFmtId="165" fontId="5" fillId="0" borderId="6" xfId="0" applyNumberFormat="1" applyFont="1" applyBorder="1" applyAlignment="1">
      <alignment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3" fontId="3" fillId="5" borderId="23" xfId="0" applyNumberFormat="1" applyFont="1" applyFill="1" applyBorder="1" applyAlignment="1">
      <alignment vertical="center"/>
    </xf>
    <xf numFmtId="0" fontId="5" fillId="6" borderId="19" xfId="0" applyFont="1" applyFill="1" applyBorder="1" applyAlignment="1">
      <alignment vertical="center" wrapText="1"/>
    </xf>
    <xf numFmtId="0" fontId="0" fillId="0" borderId="19" xfId="0" applyBorder="1"/>
    <xf numFmtId="0" fontId="4" fillId="0" borderId="19" xfId="0" applyFont="1" applyBorder="1" applyAlignment="1">
      <alignment vertical="center" wrapText="1"/>
    </xf>
    <xf numFmtId="0" fontId="0" fillId="0" borderId="19" xfId="0" applyBorder="1" applyAlignment="1">
      <alignment vertical="top"/>
    </xf>
    <xf numFmtId="0" fontId="5" fillId="6" borderId="42" xfId="0" applyFont="1" applyFill="1" applyBorder="1" applyAlignment="1">
      <alignment vertical="center" wrapText="1"/>
    </xf>
    <xf numFmtId="0" fontId="0" fillId="0" borderId="25" xfId="0" applyBorder="1"/>
    <xf numFmtId="0" fontId="0" fillId="0" borderId="18" xfId="0" applyBorder="1"/>
    <xf numFmtId="0" fontId="0" fillId="0" borderId="23" xfId="0" applyBorder="1"/>
    <xf numFmtId="165" fontId="0" fillId="6" borderId="21" xfId="0" applyNumberFormat="1" applyFill="1" applyBorder="1" applyAlignment="1">
      <alignment vertical="top"/>
    </xf>
    <xf numFmtId="165" fontId="5" fillId="7" borderId="21" xfId="0" applyNumberFormat="1" applyFont="1" applyFill="1" applyBorder="1" applyAlignment="1">
      <alignment vertical="center"/>
    </xf>
    <xf numFmtId="164" fontId="5" fillId="0" borderId="21" xfId="0" applyNumberFormat="1" applyFont="1" applyBorder="1"/>
    <xf numFmtId="0" fontId="0" fillId="0" borderId="18" xfId="0" applyBorder="1" applyAlignment="1">
      <alignment wrapText="1"/>
    </xf>
    <xf numFmtId="165" fontId="3" fillId="9" borderId="24" xfId="0" applyNumberFormat="1" applyFont="1" applyFill="1" applyBorder="1" applyAlignment="1">
      <alignment vertical="center"/>
    </xf>
    <xf numFmtId="165" fontId="5" fillId="2" borderId="24" xfId="0" applyNumberFormat="1" applyFont="1" applyFill="1" applyBorder="1" applyAlignment="1">
      <alignment vertical="center"/>
    </xf>
    <xf numFmtId="165" fontId="3" fillId="2" borderId="24" xfId="0" applyNumberFormat="1" applyFont="1" applyFill="1" applyBorder="1" applyAlignment="1">
      <alignment vertical="center"/>
    </xf>
    <xf numFmtId="0" fontId="0" fillId="0" borderId="2" xfId="0" applyBorder="1" applyAlignment="1" applyProtection="1">
      <alignment vertical="center"/>
      <protection locked="0"/>
    </xf>
    <xf numFmtId="165" fontId="16" fillId="4" borderId="23" xfId="0" applyNumberFormat="1" applyFont="1" applyFill="1" applyBorder="1" applyAlignment="1">
      <alignment vertical="center"/>
    </xf>
    <xf numFmtId="0" fontId="16" fillId="4" borderId="23" xfId="0" applyFont="1" applyFill="1" applyBorder="1" applyAlignment="1">
      <alignment vertical="center" wrapText="1"/>
    </xf>
    <xf numFmtId="0" fontId="16" fillId="4" borderId="19" xfId="0" applyFont="1" applyFill="1" applyBorder="1" applyAlignment="1">
      <alignment vertical="center" wrapText="1"/>
    </xf>
    <xf numFmtId="0" fontId="15" fillId="4" borderId="19" xfId="0" applyFont="1" applyFill="1" applyBorder="1" applyAlignment="1">
      <alignment horizontal="left" vertical="center"/>
    </xf>
    <xf numFmtId="0" fontId="5" fillId="0" borderId="21" xfId="0" applyFont="1" applyBorder="1" applyAlignment="1">
      <alignment vertical="top"/>
    </xf>
    <xf numFmtId="0" fontId="0" fillId="0" borderId="41" xfId="0" applyBorder="1" applyAlignment="1">
      <alignment wrapText="1"/>
    </xf>
    <xf numFmtId="0" fontId="5" fillId="6" borderId="19" xfId="0" applyFont="1" applyFill="1" applyBorder="1"/>
    <xf numFmtId="0" fontId="5" fillId="2" borderId="19" xfId="0" applyFont="1" applyFill="1" applyBorder="1"/>
    <xf numFmtId="165" fontId="5" fillId="2" borderId="19" xfId="0" applyNumberFormat="1" applyFont="1" applyFill="1" applyBorder="1"/>
    <xf numFmtId="165" fontId="5" fillId="2" borderId="21" xfId="0" applyNumberFormat="1" applyFont="1" applyFill="1" applyBorder="1"/>
    <xf numFmtId="0" fontId="5" fillId="6" borderId="19" xfId="0" applyFont="1" applyFill="1" applyBorder="1" applyAlignment="1">
      <alignment wrapText="1"/>
    </xf>
    <xf numFmtId="165" fontId="5" fillId="6" borderId="19" xfId="0" applyNumberFormat="1" applyFont="1" applyFill="1" applyBorder="1"/>
    <xf numFmtId="0" fontId="13" fillId="11" borderId="36" xfId="0" applyFont="1" applyFill="1" applyBorder="1" applyAlignment="1">
      <alignment vertical="center" wrapText="1"/>
    </xf>
    <xf numFmtId="0" fontId="13" fillId="11" borderId="7" xfId="0" applyFont="1" applyFill="1" applyBorder="1" applyAlignment="1">
      <alignment horizontal="left" vertical="center"/>
    </xf>
    <xf numFmtId="0" fontId="13" fillId="11" borderId="1" xfId="0" applyFont="1" applyFill="1" applyBorder="1" applyAlignment="1">
      <alignment vertical="center" wrapText="1"/>
    </xf>
    <xf numFmtId="0" fontId="13" fillId="11" borderId="5" xfId="0" applyFont="1" applyFill="1" applyBorder="1" applyAlignment="1">
      <alignment horizontal="left" vertical="center"/>
    </xf>
    <xf numFmtId="0" fontId="9" fillId="0" borderId="6" xfId="0" applyFont="1" applyBorder="1" applyAlignment="1">
      <alignment horizontal="left" vertical="center"/>
    </xf>
    <xf numFmtId="0" fontId="5" fillId="0" borderId="30" xfId="0" applyFont="1" applyBorder="1" applyAlignment="1">
      <alignment vertical="center" wrapText="1"/>
    </xf>
    <xf numFmtId="3" fontId="3" fillId="6" borderId="20" xfId="0" applyNumberFormat="1" applyFont="1" applyFill="1" applyBorder="1" applyAlignment="1">
      <alignment vertical="center" wrapText="1"/>
    </xf>
    <xf numFmtId="0" fontId="5" fillId="0" borderId="26" xfId="0" applyFont="1" applyBorder="1" applyAlignment="1">
      <alignment horizontal="left" vertical="center"/>
    </xf>
    <xf numFmtId="0" fontId="5" fillId="0" borderId="43" xfId="0" applyFont="1" applyBorder="1" applyAlignment="1">
      <alignment horizontal="left" vertical="center"/>
    </xf>
    <xf numFmtId="165" fontId="3" fillId="0" borderId="43" xfId="0" applyNumberFormat="1" applyFont="1" applyBorder="1" applyAlignment="1">
      <alignment vertical="center"/>
    </xf>
    <xf numFmtId="0" fontId="5" fillId="0" borderId="0" xfId="0" applyFont="1" applyAlignment="1">
      <alignment horizontal="left" vertical="center"/>
    </xf>
    <xf numFmtId="165" fontId="3" fillId="0" borderId="0" xfId="0" applyNumberFormat="1" applyFont="1" applyAlignment="1">
      <alignment vertical="center"/>
    </xf>
    <xf numFmtId="166" fontId="5" fillId="12" borderId="30" xfId="2" applyNumberFormat="1" applyFont="1" applyFill="1" applyBorder="1" applyAlignment="1">
      <alignment vertical="center" wrapText="1"/>
    </xf>
    <xf numFmtId="165" fontId="16" fillId="4" borderId="24" xfId="0" applyNumberFormat="1" applyFont="1" applyFill="1" applyBorder="1" applyAlignment="1">
      <alignment vertical="center"/>
    </xf>
    <xf numFmtId="167" fontId="5" fillId="6" borderId="30" xfId="2" applyNumberFormat="1" applyFont="1" applyFill="1" applyBorder="1" applyAlignment="1">
      <alignment vertical="center" wrapText="1"/>
    </xf>
    <xf numFmtId="0" fontId="9" fillId="0" borderId="0" xfId="0" applyFont="1" applyAlignment="1">
      <alignment horizontal="left"/>
    </xf>
    <xf numFmtId="0" fontId="11" fillId="6" borderId="31" xfId="0" applyFont="1" applyFill="1" applyBorder="1" applyAlignment="1">
      <alignment horizontal="left" vertical="center"/>
    </xf>
    <xf numFmtId="0" fontId="11" fillId="6" borderId="39" xfId="0" applyFont="1" applyFill="1" applyBorder="1" applyAlignment="1">
      <alignment horizontal="left" vertical="center"/>
    </xf>
    <xf numFmtId="0" fontId="11" fillId="6" borderId="32" xfId="0" applyFont="1" applyFill="1" applyBorder="1" applyAlignment="1">
      <alignment horizontal="left" vertical="center"/>
    </xf>
    <xf numFmtId="0" fontId="11" fillId="6" borderId="33" xfId="0" applyFont="1" applyFill="1" applyBorder="1" applyAlignment="1">
      <alignment horizontal="left" vertical="center"/>
    </xf>
    <xf numFmtId="0" fontId="0" fillId="11" borderId="5" xfId="0" applyFill="1" applyBorder="1" applyAlignment="1">
      <alignment horizontal="left" vertical="center" wrapText="1"/>
    </xf>
    <xf numFmtId="0" fontId="11" fillId="6" borderId="4" xfId="0" applyFont="1" applyFill="1" applyBorder="1" applyAlignment="1">
      <alignment horizontal="left" vertical="center"/>
    </xf>
    <xf numFmtId="0" fontId="11" fillId="6" borderId="5" xfId="0" applyFont="1" applyFill="1" applyBorder="1" applyAlignment="1">
      <alignment horizontal="left" vertical="center"/>
    </xf>
    <xf numFmtId="0" fontId="11" fillId="6" borderId="3" xfId="0" applyFont="1" applyFill="1" applyBorder="1" applyAlignment="1">
      <alignment horizontal="left" vertical="center"/>
    </xf>
    <xf numFmtId="0" fontId="0" fillId="11" borderId="0" xfId="0" applyFill="1" applyAlignment="1">
      <alignment horizontal="left" vertical="top"/>
    </xf>
    <xf numFmtId="0" fontId="0" fillId="11" borderId="35" xfId="0" applyFill="1" applyBorder="1" applyAlignment="1">
      <alignment horizontal="left" vertical="top"/>
    </xf>
    <xf numFmtId="0" fontId="13" fillId="11" borderId="37" xfId="0" applyFont="1" applyFill="1" applyBorder="1" applyAlignment="1">
      <alignment horizontal="left" vertical="center"/>
    </xf>
    <xf numFmtId="0" fontId="13" fillId="11" borderId="28" xfId="0" applyFont="1" applyFill="1" applyBorder="1" applyAlignment="1">
      <alignment horizontal="left" vertical="center"/>
    </xf>
    <xf numFmtId="0" fontId="13" fillId="11" borderId="38" xfId="0" applyFont="1" applyFill="1" applyBorder="1" applyAlignment="1">
      <alignment horizontal="left" vertical="center"/>
    </xf>
    <xf numFmtId="0" fontId="13" fillId="11" borderId="37" xfId="0" applyFont="1" applyFill="1" applyBorder="1" applyAlignment="1">
      <alignment horizontal="left" vertical="top" wrapText="1"/>
    </xf>
    <xf numFmtId="0" fontId="13" fillId="11" borderId="28" xfId="0" applyFont="1" applyFill="1" applyBorder="1" applyAlignment="1">
      <alignment horizontal="left" vertical="top" wrapText="1"/>
    </xf>
    <xf numFmtId="0" fontId="13" fillId="11" borderId="38" xfId="0" applyFont="1" applyFill="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11" fillId="11" borderId="34" xfId="0" applyFont="1" applyFill="1" applyBorder="1" applyAlignment="1">
      <alignment horizontal="left" vertical="center"/>
    </xf>
    <xf numFmtId="0" fontId="11" fillId="11" borderId="0" xfId="0" applyFont="1" applyFill="1" applyAlignment="1">
      <alignment horizontal="left" vertical="center"/>
    </xf>
    <xf numFmtId="0" fontId="13" fillId="11" borderId="5" xfId="0" applyFont="1" applyFill="1" applyBorder="1" applyAlignment="1">
      <alignment horizontal="left" vertical="top" wrapText="1"/>
    </xf>
    <xf numFmtId="0" fontId="11" fillId="6" borderId="44" xfId="0" applyFont="1" applyFill="1" applyBorder="1" applyAlignment="1">
      <alignment horizontal="left" vertical="center"/>
    </xf>
    <xf numFmtId="0" fontId="11" fillId="6" borderId="45" xfId="0" applyFont="1" applyFill="1" applyBorder="1" applyAlignment="1">
      <alignment horizontal="left" vertical="center"/>
    </xf>
    <xf numFmtId="0" fontId="11" fillId="6" borderId="46" xfId="0" applyFont="1" applyFill="1" applyBorder="1" applyAlignment="1">
      <alignment horizontal="left" vertical="center"/>
    </xf>
    <xf numFmtId="0" fontId="13" fillId="11" borderId="5" xfId="0" applyFont="1" applyFill="1" applyBorder="1" applyAlignment="1">
      <alignment horizontal="left" vertical="center" wrapText="1"/>
    </xf>
    <xf numFmtId="0" fontId="17" fillId="11" borderId="7" xfId="3" quotePrefix="1" applyFont="1" applyFill="1" applyBorder="1" applyAlignment="1">
      <alignment horizontal="left" vertical="center"/>
    </xf>
    <xf numFmtId="0" fontId="17" fillId="11" borderId="7" xfId="3" applyFont="1" applyFill="1" applyBorder="1" applyAlignment="1">
      <alignment horizontal="left" vertical="center"/>
    </xf>
    <xf numFmtId="0" fontId="13" fillId="11" borderId="7" xfId="0" applyFont="1" applyFill="1" applyBorder="1" applyAlignment="1">
      <alignment horizontal="left" vertical="center" wrapText="1"/>
    </xf>
    <xf numFmtId="0" fontId="0" fillId="11" borderId="0" xfId="0" applyFill="1" applyAlignment="1">
      <alignment horizontal="left" vertical="top" wrapText="1"/>
    </xf>
    <xf numFmtId="0" fontId="5" fillId="6" borderId="49" xfId="0" applyFont="1" applyFill="1" applyBorder="1" applyAlignment="1">
      <alignment horizontal="left" vertical="center" wrapText="1"/>
    </xf>
    <xf numFmtId="0" fontId="5" fillId="6" borderId="50" xfId="0" applyFont="1" applyFill="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5" fillId="3" borderId="21" xfId="0" applyFont="1" applyFill="1" applyBorder="1" applyAlignment="1">
      <alignment horizontal="left" vertical="center"/>
    </xf>
    <xf numFmtId="0" fontId="5" fillId="3"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20" xfId="0" applyFont="1" applyFill="1" applyBorder="1" applyAlignment="1">
      <alignment horizontal="left" vertical="center"/>
    </xf>
    <xf numFmtId="0" fontId="5" fillId="6" borderId="26" xfId="0" applyFont="1" applyFill="1" applyBorder="1" applyAlignment="1">
      <alignment horizontal="center" vertical="top"/>
    </xf>
    <xf numFmtId="0" fontId="10" fillId="0" borderId="0" xfId="0" applyFont="1" applyAlignment="1">
      <alignment horizontal="left"/>
    </xf>
    <xf numFmtId="0" fontId="15" fillId="4" borderId="21" xfId="0" applyFont="1" applyFill="1" applyBorder="1" applyAlignment="1">
      <alignment horizontal="left" vertical="center"/>
    </xf>
    <xf numFmtId="0" fontId="15" fillId="4" borderId="20"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43" xfId="0" applyFont="1" applyFill="1" applyBorder="1" applyAlignment="1">
      <alignment horizontal="left" vertical="center"/>
    </xf>
    <xf numFmtId="0" fontId="5" fillId="6" borderId="48" xfId="0" applyFont="1" applyFill="1" applyBorder="1" applyAlignment="1">
      <alignment horizontal="left" vertical="center" wrapText="1"/>
    </xf>
    <xf numFmtId="0" fontId="5" fillId="6" borderId="47" xfId="0" applyFont="1" applyFill="1" applyBorder="1" applyAlignment="1">
      <alignment horizontal="left" vertical="center" wrapText="1"/>
    </xf>
    <xf numFmtId="0" fontId="1" fillId="6" borderId="25" xfId="0" applyFont="1" applyFill="1" applyBorder="1" applyAlignment="1">
      <alignment horizontal="center" vertical="center" textRotation="90"/>
    </xf>
    <xf numFmtId="0" fontId="1" fillId="6" borderId="18" xfId="0" applyFont="1" applyFill="1" applyBorder="1" applyAlignment="1">
      <alignment horizontal="center" vertical="center" textRotation="90"/>
    </xf>
    <xf numFmtId="0" fontId="1" fillId="6" borderId="23" xfId="0" applyFont="1" applyFill="1" applyBorder="1" applyAlignment="1">
      <alignment horizontal="center" vertical="center" textRotation="90"/>
    </xf>
    <xf numFmtId="0" fontId="1" fillId="6" borderId="17" xfId="0" applyFont="1" applyFill="1" applyBorder="1" applyAlignment="1">
      <alignment horizontal="center" vertical="center" textRotation="90"/>
    </xf>
    <xf numFmtId="0" fontId="1" fillId="6" borderId="0" xfId="0" applyFont="1" applyFill="1" applyAlignment="1">
      <alignment horizontal="center" vertical="center" textRotation="90"/>
    </xf>
    <xf numFmtId="0" fontId="1" fillId="3" borderId="25" xfId="0" applyFont="1" applyFill="1" applyBorder="1" applyAlignment="1">
      <alignment horizontal="center" vertical="center" textRotation="90" wrapText="1"/>
    </xf>
    <xf numFmtId="0" fontId="1" fillId="3" borderId="18" xfId="0" applyFont="1" applyFill="1" applyBorder="1" applyAlignment="1">
      <alignment horizontal="center" vertical="center" textRotation="90" wrapText="1"/>
    </xf>
    <xf numFmtId="0" fontId="1" fillId="3" borderId="23" xfId="0" applyFont="1" applyFill="1" applyBorder="1" applyAlignment="1">
      <alignment horizontal="center" vertical="center" textRotation="90" wrapText="1"/>
    </xf>
    <xf numFmtId="0" fontId="15" fillId="4" borderId="23" xfId="0" applyFont="1" applyFill="1" applyBorder="1" applyAlignment="1">
      <alignment horizontal="center" vertical="center" textRotation="90"/>
    </xf>
    <xf numFmtId="0" fontId="15" fillId="4" borderId="19" xfId="0" applyFont="1" applyFill="1" applyBorder="1" applyAlignment="1">
      <alignment horizontal="center" vertical="center" textRotation="90"/>
    </xf>
    <xf numFmtId="0" fontId="1" fillId="5" borderId="23" xfId="0" applyFont="1" applyFill="1" applyBorder="1" applyAlignment="1">
      <alignment horizontal="left" vertical="center" wrapText="1" indent="1"/>
    </xf>
    <xf numFmtId="0" fontId="1" fillId="5" borderId="19" xfId="0" applyFont="1" applyFill="1" applyBorder="1" applyAlignment="1">
      <alignment horizontal="left" vertical="center" wrapText="1" indent="1"/>
    </xf>
  </cellXfs>
  <cellStyles count="4">
    <cellStyle name="Komma 2" xfId="1" xr:uid="{88FF6E75-90D6-4291-B2B5-860A7FBA7045}"/>
    <cellStyle name="Link" xfId="3" builtinId="8"/>
    <cellStyle name="Prozent" xfId="2" builtinId="5"/>
    <cellStyle name="Standard" xfId="0" builtinId="0"/>
  </cellStyles>
  <dxfs count="91">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font>
        <color auto="1"/>
      </font>
    </dxf>
    <dxf>
      <font>
        <color rgb="FF00B050"/>
      </font>
    </dxf>
    <dxf>
      <font>
        <color rgb="FFFF0000"/>
      </font>
    </dxf>
    <dxf>
      <font>
        <color auto="1"/>
      </font>
    </dxf>
    <dxf>
      <font>
        <color auto="1"/>
      </font>
    </dxf>
    <dxf>
      <font>
        <color rgb="FF00B050"/>
      </font>
    </dxf>
    <dxf>
      <font>
        <color rgb="FFFF0000"/>
      </font>
    </dxf>
    <dxf>
      <font>
        <color auto="1"/>
      </font>
    </dxf>
    <dxf>
      <font>
        <color auto="1"/>
      </font>
    </dxf>
    <dxf>
      <font>
        <color auto="1"/>
      </font>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font>
        <color auto="1"/>
      </font>
    </dxf>
    <dxf>
      <font>
        <color rgb="FF00B050"/>
      </font>
    </dxf>
    <dxf>
      <font>
        <color rgb="FFFF0000"/>
      </font>
    </dxf>
    <dxf>
      <font>
        <color auto="1"/>
      </font>
    </dxf>
    <dxf>
      <font>
        <color rgb="FF00B050"/>
      </font>
    </dxf>
    <dxf>
      <font>
        <color rgb="FFFF0000"/>
      </font>
    </dxf>
    <dxf>
      <font>
        <color auto="1"/>
      </font>
    </dxf>
    <dxf>
      <font>
        <color auto="1"/>
      </font>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style="thin">
          <color auto="1"/>
        </left>
        <right style="thin">
          <color auto="1"/>
        </right>
        <top style="thin">
          <color auto="1"/>
        </top>
        <bottom style="thin">
          <color auto="1"/>
        </bottom>
      </border>
    </dxf>
    <dxf>
      <fill>
        <patternFill patternType="solid">
          <fgColor theme="4" tint="0.59999389629810485"/>
          <bgColor theme="4" tint="0.59999389629810485"/>
        </patternFill>
      </fill>
    </dxf>
    <dxf>
      <fill>
        <patternFill>
          <bgColor rgb="FFD9E1F2"/>
        </patternFill>
      </fill>
    </dxf>
    <dxf>
      <fill>
        <patternFill patternType="solid">
          <fgColor theme="4" tint="0.59999389629810485"/>
          <bgColor theme="4" tint="0.59999389629810485"/>
        </patternFill>
      </fill>
    </dxf>
    <dxf>
      <font>
        <b/>
        <color theme="0"/>
      </font>
      <fill>
        <patternFill patternType="solid">
          <fgColor theme="4"/>
          <bgColor theme="4"/>
        </patternFill>
      </fill>
    </dxf>
    <dxf>
      <font>
        <b/>
        <color theme="0"/>
      </font>
      <fill>
        <patternFill patternType="solid">
          <fgColor theme="4"/>
          <bgColor theme="4"/>
        </patternFill>
      </fill>
    </dxf>
    <dxf>
      <font>
        <b/>
        <i val="0"/>
        <color auto="1"/>
      </font>
      <fill>
        <patternFill patternType="solid">
          <fgColor theme="4"/>
          <bgColor theme="4"/>
        </patternFill>
      </fill>
      <border>
        <top style="thick">
          <color theme="0"/>
        </top>
      </border>
    </dxf>
    <dxf>
      <font>
        <b/>
        <i val="0"/>
        <color auto="1"/>
      </font>
      <fill>
        <patternFill patternType="solid">
          <fgColor theme="4"/>
          <bgColor theme="4"/>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5"/>
          <bgColor theme="5"/>
        </patternFill>
      </fill>
    </dxf>
    <dxf>
      <font>
        <b/>
        <color theme="0"/>
      </font>
      <fill>
        <patternFill patternType="solid">
          <fgColor theme="5"/>
          <bgColor theme="5"/>
        </patternFill>
      </fill>
    </dxf>
    <dxf>
      <border>
        <top style="double">
          <color theme="1"/>
        </top>
      </border>
    </dxf>
    <dxf>
      <font>
        <color theme="0"/>
      </font>
      <fill>
        <patternFill patternType="solid">
          <fgColor theme="5"/>
          <bgColor theme="5"/>
        </patternFill>
      </fill>
      <border>
        <bottom style="medium">
          <color theme="1"/>
        </bottom>
      </border>
    </dxf>
    <dxf>
      <font>
        <color theme="1"/>
      </font>
      <border>
        <left style="thin">
          <color auto="1"/>
        </left>
        <right style="thin">
          <color auto="1"/>
        </right>
        <top style="medium">
          <color theme="1"/>
        </top>
        <bottom style="medium">
          <color theme="1"/>
        </bottom>
        <vertical style="thin">
          <color theme="6"/>
        </vertical>
        <horizontal style="thin">
          <color theme="6"/>
        </horizontal>
      </border>
    </dxf>
    <dxf>
      <fill>
        <patternFill patternType="solid">
          <fgColor theme="4" tint="0.59999389629810485"/>
          <bgColor theme="4" tint="0.59999389629810485"/>
        </patternFill>
      </fill>
    </dxf>
    <dxf>
      <fill>
        <patternFill>
          <bgColor rgb="FFEBF6FF"/>
        </patternFill>
      </fill>
    </dxf>
    <dxf>
      <fill>
        <patternFill patternType="solid">
          <fgColor theme="4" tint="0.59999389629810485"/>
          <bgColor rgb="FFB7E2FF"/>
        </patternFill>
      </fill>
    </dxf>
    <dxf>
      <font>
        <b/>
        <color theme="0"/>
      </font>
      <fill>
        <patternFill patternType="solid">
          <fgColor rgb="FF5ABEFF"/>
          <bgColor theme="4"/>
        </patternFill>
      </fill>
    </dxf>
    <dxf>
      <font>
        <b/>
        <color theme="0"/>
      </font>
      <fill>
        <patternFill patternType="solid">
          <fgColor rgb="FF5ABEFF"/>
          <bgColor theme="4"/>
        </patternFill>
      </fill>
    </dxf>
    <dxf>
      <font>
        <b/>
        <i val="0"/>
        <color auto="1"/>
      </font>
      <fill>
        <patternFill patternType="solid">
          <fgColor rgb="FF5ABEFF"/>
          <bgColor rgb="FF5ABEFF"/>
        </patternFill>
      </fill>
      <border>
        <top style="thick">
          <color theme="0"/>
        </top>
      </border>
    </dxf>
    <dxf>
      <font>
        <b/>
        <i val="0"/>
        <color auto="1"/>
      </font>
      <fill>
        <patternFill patternType="solid">
          <fgColor rgb="FF5ABEFF"/>
          <bgColor rgb="FF5ABEFF"/>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
      <fill>
        <patternFill patternType="solid">
          <fgColor theme="4" tint="0.59999389629810485"/>
          <bgColor theme="4" tint="0.59999389629810485"/>
        </patternFill>
      </fill>
    </dxf>
    <dxf>
      <fill>
        <patternFill>
          <bgColor rgb="FFF3F9FF"/>
        </patternFill>
      </fill>
    </dxf>
    <dxf>
      <fill>
        <patternFill patternType="solid">
          <fgColor theme="4" tint="0.59999389629810485"/>
          <bgColor rgb="FFDDF4FF"/>
        </patternFill>
      </fill>
    </dxf>
    <dxf>
      <font>
        <b/>
        <color theme="0"/>
      </font>
      <fill>
        <patternFill patternType="solid">
          <fgColor rgb="FF5ABEFF"/>
          <bgColor theme="4"/>
        </patternFill>
      </fill>
    </dxf>
    <dxf>
      <font>
        <b/>
        <color theme="0"/>
      </font>
      <fill>
        <patternFill patternType="solid">
          <fgColor rgb="FF5ABEFF"/>
          <bgColor theme="4"/>
        </patternFill>
      </fill>
    </dxf>
    <dxf>
      <font>
        <b/>
        <i val="0"/>
        <color auto="1"/>
      </font>
      <fill>
        <patternFill patternType="solid">
          <fgColor rgb="FF5ABEFF"/>
          <bgColor rgb="FFBBE8FF"/>
        </patternFill>
      </fill>
      <border>
        <top style="thick">
          <color theme="0"/>
        </top>
      </border>
    </dxf>
    <dxf>
      <font>
        <b/>
        <i val="0"/>
        <color theme="1"/>
      </font>
      <fill>
        <patternFill patternType="solid">
          <fgColor rgb="FF5ABEFF"/>
          <bgColor rgb="FFBBE8FF"/>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5" defaultTableStyle="TableStyleMedium2" defaultPivotStyle="PivotStyleLight16">
    <tableStyle name="Beyond Carbon" pivot="0" count="8" xr9:uid="{837E1CD8-3452-4289-960A-4B07BAB46F31}">
      <tableStyleElement type="wholeTable" dxfId="90"/>
      <tableStyleElement type="headerRow" dxfId="89"/>
      <tableStyleElement type="totalRow" dxfId="88"/>
      <tableStyleElement type="firstColumn" dxfId="87"/>
      <tableStyleElement type="lastColumn" dxfId="86"/>
      <tableStyleElement type="firstRowStripe" dxfId="85"/>
      <tableStyleElement type="secondRowStripe" dxfId="84"/>
      <tableStyleElement type="firstColumnStripe" dxfId="83"/>
    </tableStyle>
    <tableStyle name="BilanzPlus" pivot="0" count="8" xr9:uid="{417344F3-F98A-4CF8-9050-3F5E0597B110}">
      <tableStyleElement type="wholeTable" dxfId="82"/>
      <tableStyleElement type="headerRow" dxfId="81"/>
      <tableStyleElement type="totalRow" dxfId="80"/>
      <tableStyleElement type="firstColumn" dxfId="79"/>
      <tableStyleElement type="lastColumn" dxfId="78"/>
      <tableStyleElement type="firstRowStripe" dxfId="77"/>
      <tableStyleElement type="secondRowStripe" dxfId="76"/>
      <tableStyleElement type="firstColumnStripe" dxfId="75"/>
    </tableStyle>
    <tableStyle name="Own Format" pivot="0" count="7" xr9:uid="{967011C9-38A7-48D3-B9C1-937682F651F1}">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 name="Tabelle KBK" pivot="0" count="8" xr9:uid="{EC05C257-E3BD-4109-9263-1EE6D2ADE369}">
      <tableStyleElement type="wholeTable" dxfId="67"/>
      <tableStyleElement type="headerRow" dxfId="66"/>
      <tableStyleElement type="totalRow" dxfId="65"/>
      <tableStyleElement type="firstColumn" dxfId="64"/>
      <tableStyleElement type="lastColumn" dxfId="63"/>
      <tableStyleElement type="firstRowStripe" dxfId="62"/>
      <tableStyleElement type="secondRowStripe" dxfId="61"/>
      <tableStyleElement type="firstColumnStripe" dxfId="60"/>
    </tableStyle>
    <tableStyle name="Tabellenformat Test" pivot="0" count="1" xr9:uid="{A5997440-6DF4-4643-ABD2-9963C7523BCC}">
      <tableStyleElement type="wholeTable" dxfId="59"/>
    </tableStyle>
  </tableStyles>
  <colors>
    <mruColors>
      <color rgb="FF264478"/>
      <color rgb="FF9E480E"/>
      <color rgb="FF636363"/>
      <color rgb="FF997300"/>
      <color rgb="FF255E91"/>
      <color rgb="FF43682B"/>
      <color rgb="FF70AD47"/>
      <color rgb="FFBBE8FF"/>
      <color rgb="FF5BBEFF"/>
      <color rgb="FFF8F9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52.xml"/><Relationship Id="rId1" Type="http://schemas.microsoft.com/office/2011/relationships/chartStyle" Target="style52.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Gesamtemissionen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clustered"/>
        <c:varyColors val="0"/>
        <c:ser>
          <c:idx val="0"/>
          <c:order val="0"/>
          <c:tx>
            <c:strRef>
              <c:f>Zeitreihenvergleich_location!$B$9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Zeitreihenvergleich_location!Gesamt_KBK</c:f>
              <c:numCache>
                <c:formatCode>General</c:formatCode>
                <c:ptCount val="1"/>
                <c:pt idx="0">
                  <c:v>0</c:v>
                </c:pt>
              </c:numCache>
            </c:numRef>
          </c:val>
          <c:extLst>
            <c:ext xmlns:c16="http://schemas.microsoft.com/office/drawing/2014/chart" uri="{C3380CC4-5D6E-409C-BE32-E72D297353CC}">
              <c16:uniqueId val="{0000001D-4E53-4559-9933-61EF96680F1D}"/>
            </c:ext>
          </c:extLst>
        </c:ser>
        <c:ser>
          <c:idx val="1"/>
          <c:order val="1"/>
          <c:tx>
            <c:strRef>
              <c:f>Zeitreihenvergleich_location!$B$10:$C$10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Zeitreihenvergleich_location!Gesamt_KBKPlus</c:f>
              <c:numCache>
                <c:formatCode>General</c:formatCode>
                <c:ptCount val="1"/>
                <c:pt idx="0">
                  <c:v>0</c:v>
                </c:pt>
              </c:numCache>
            </c:numRef>
          </c:val>
          <c:extLst>
            <c:ext xmlns:c16="http://schemas.microsoft.com/office/drawing/2014/chart" uri="{C3380CC4-5D6E-409C-BE32-E72D297353CC}">
              <c16:uniqueId val="{0000001E-4E53-4559-9933-61EF96680F1D}"/>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besucherbezogene Treibhausgasintensität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clustered"/>
        <c:varyColors val="0"/>
        <c:ser>
          <c:idx val="0"/>
          <c:order val="0"/>
          <c:tx>
            <c:strRef>
              <c:f>Zeitreihenvergleich_location!$B$9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Zeitreihenvergleich_location!Bes_KBK</c:f>
              <c:numCache>
                <c:formatCode>General</c:formatCode>
                <c:ptCount val="1"/>
                <c:pt idx="0">
                  <c:v>0</c:v>
                </c:pt>
              </c:numCache>
            </c:numRef>
          </c:val>
          <c:extLst>
            <c:ext xmlns:c16="http://schemas.microsoft.com/office/drawing/2014/chart" uri="{C3380CC4-5D6E-409C-BE32-E72D297353CC}">
              <c16:uniqueId val="{00000000-DBE1-454C-8D28-7A805851900F}"/>
            </c:ext>
          </c:extLst>
        </c:ser>
        <c:ser>
          <c:idx val="1"/>
          <c:order val="1"/>
          <c:tx>
            <c:strRef>
              <c:f>Zeitreihenvergleich_location!$B$10:$C$10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Zeitreihenvergleich_location!Bes_KBKPlus</c:f>
              <c:numCache>
                <c:formatCode>General</c:formatCode>
                <c:ptCount val="1"/>
                <c:pt idx="0">
                  <c:v>0</c:v>
                </c:pt>
              </c:numCache>
            </c:numRef>
          </c:val>
          <c:extLst>
            <c:ext xmlns:c16="http://schemas.microsoft.com/office/drawing/2014/chart" uri="{C3380CC4-5D6E-409C-BE32-E72D297353CC}">
              <c16:uniqueId val="{00000001-DBE1-454C-8D28-7A805851900F}"/>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besucherbezogene Treibhausgasintensität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Zeitreihenvergleich_location!$B$9:$C$9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Zeitreihenvergleich_location!Bes_KBK</c:f>
              <c:numCache>
                <c:formatCode>General</c:formatCode>
                <c:ptCount val="1"/>
                <c:pt idx="0">
                  <c:v>0</c:v>
                </c:pt>
              </c:numCache>
            </c:numRef>
          </c:val>
          <c:extLst>
            <c:ext xmlns:c16="http://schemas.microsoft.com/office/drawing/2014/chart" uri="{C3380CC4-5D6E-409C-BE32-E72D297353CC}">
              <c16:uniqueId val="{00000000-09DA-434F-9EB1-0601ADB5C624}"/>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besucherbezogene Treibhausgasintensität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1"/>
          <c:order val="0"/>
          <c:tx>
            <c:strRef>
              <c:f>Zeitreihenvergleich_location!$B$10:$C$10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Zeitreihenvergleich_location!Bes_KBKPlus</c:f>
              <c:numCache>
                <c:formatCode>General</c:formatCode>
                <c:ptCount val="1"/>
                <c:pt idx="0">
                  <c:v>0</c:v>
                </c:pt>
              </c:numCache>
            </c:numRef>
          </c:val>
          <c:extLst>
            <c:ext xmlns:c16="http://schemas.microsoft.com/office/drawing/2014/chart" uri="{C3380CC4-5D6E-409C-BE32-E72D297353CC}">
              <c16:uniqueId val="{00000000-505A-47F6-A9CE-B60D15527F42}"/>
            </c:ext>
          </c:extLst>
        </c:ser>
        <c:dLbls>
          <c:dLblPos val="ctr"/>
          <c:showLegendKey val="0"/>
          <c:showVal val="1"/>
          <c:showCatName val="0"/>
          <c:showSerName val="0"/>
          <c:showPercent val="0"/>
          <c:showBubbleSize val="0"/>
        </c:dLbls>
        <c:gapWidth val="100"/>
        <c:overlap val="100"/>
        <c:axId val="1050386991"/>
        <c:axId val="1050387951"/>
      </c:barChart>
      <c:date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Offset val="100"/>
        <c:baseTimeUnit val="days"/>
      </c:date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Papierverbrauch Büro - </a:t>
            </a:r>
            <a:r>
              <a:rPr lang="de-DE" sz="1200" b="1"/>
              <a:t>Beyond Carbon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Zeitreihenvergleich_location!$C$51</c:f>
              <c:strCache>
                <c:ptCount val="1"/>
                <c:pt idx="0">
                  <c:v>Papierverbrauch Büro (in Blatt Papier)</c:v>
                </c:pt>
              </c:strCache>
            </c:strRef>
          </c:tx>
          <c:spPr>
            <a:solidFill>
              <a:srgbClr val="BBE8F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Zeitreihenvergleich_location!Papier</c:f>
              <c:numCache>
                <c:formatCode>General</c:formatCode>
                <c:ptCount val="1"/>
                <c:pt idx="0">
                  <c:v>0</c:v>
                </c:pt>
              </c:numCache>
            </c:numRef>
          </c:val>
          <c:extLst>
            <c:ext xmlns:c16="http://schemas.microsoft.com/office/drawing/2014/chart" uri="{C3380CC4-5D6E-409C-BE32-E72D297353CC}">
              <c16:uniqueId val="{00000000-2015-4114-9162-2FDBCD9515E9}"/>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Blatt Papier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Druck- und Werbematerialien - </a:t>
            </a:r>
            <a:r>
              <a:rPr lang="de-DE" sz="1200" b="1"/>
              <a:t>Beyond Carbon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Zeitreihenvergleich_location!$C$52</c:f>
              <c:strCache>
                <c:ptCount val="1"/>
                <c:pt idx="0">
                  <c:v>Druck- und Werbematerialien (in kg)</c:v>
                </c:pt>
              </c:strCache>
            </c:strRef>
          </c:tx>
          <c:spPr>
            <a:solidFill>
              <a:srgbClr val="BBE8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Zeitreihenvergleich_location!Druck</c:f>
              <c:numCache>
                <c:formatCode>General</c:formatCode>
                <c:ptCount val="1"/>
                <c:pt idx="0">
                  <c:v>0</c:v>
                </c:pt>
              </c:numCache>
            </c:numRef>
          </c:val>
          <c:extLst>
            <c:ext xmlns:c16="http://schemas.microsoft.com/office/drawing/2014/chart" uri="{C3380CC4-5D6E-409C-BE32-E72D297353CC}">
              <c16:uniqueId val="{00000000-0934-4E15-89EB-D110F46EC8A4}"/>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Verpackungsmaterialien - </a:t>
            </a:r>
            <a:r>
              <a:rPr lang="de-DE" sz="1200" b="1"/>
              <a:t>Beyond Carbon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Zeitreihenvergleich_location!$C$53</c:f>
              <c:strCache>
                <c:ptCount val="1"/>
                <c:pt idx="0">
                  <c:v>Verpackungsmaterialien (in kg)</c:v>
                </c:pt>
              </c:strCache>
            </c:strRef>
          </c:tx>
          <c:spPr>
            <a:solidFill>
              <a:srgbClr val="BBE8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Zeitreihenvergleich_location!Verpack</c:f>
              <c:numCache>
                <c:formatCode>General</c:formatCode>
                <c:ptCount val="1"/>
                <c:pt idx="0">
                  <c:v>0</c:v>
                </c:pt>
              </c:numCache>
            </c:numRef>
          </c:val>
          <c:extLst>
            <c:ext xmlns:c16="http://schemas.microsoft.com/office/drawing/2014/chart" uri="{C3380CC4-5D6E-409C-BE32-E72D297353CC}">
              <c16:uniqueId val="{00000000-FAD2-4588-8D25-DF3B631AF84A}"/>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Wasserverbrauch - </a:t>
            </a:r>
            <a:r>
              <a:rPr lang="de-DE" sz="1200" b="1"/>
              <a:t>Beyond Carbon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Zeitreihenvergleich_location!$C$54</c:f>
              <c:strCache>
                <c:ptCount val="1"/>
                <c:pt idx="0">
                  <c:v>Wasserverbrauch (in m3)</c:v>
                </c:pt>
              </c:strCache>
            </c:strRef>
          </c:tx>
          <c:spPr>
            <a:solidFill>
              <a:srgbClr val="BBE8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Zeitreihenvergleich_location!Wasser</c:f>
              <c:numCache>
                <c:formatCode>General</c:formatCode>
                <c:ptCount val="1"/>
                <c:pt idx="0">
                  <c:v>0</c:v>
                </c:pt>
              </c:numCache>
            </c:numRef>
          </c:val>
          <c:extLst>
            <c:ext xmlns:c16="http://schemas.microsoft.com/office/drawing/2014/chart" uri="{C3380CC4-5D6E-409C-BE32-E72D297353CC}">
              <c16:uniqueId val="{00000000-CB74-42E9-B9C8-B3248BAB934E}"/>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m</a:t>
                </a:r>
                <a:r>
                  <a:rPr lang="de-DE" sz="1000" b="0" i="0" u="none" strike="noStrike" kern="1200" baseline="30000">
                    <a:solidFill>
                      <a:sysClr val="windowText" lastClr="000000"/>
                    </a:solidFill>
                  </a:rPr>
                  <a:t>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Themenbereichen</a:t>
            </a:r>
            <a:r>
              <a:rPr lang="de-DE" sz="1200"/>
              <a:t>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Zeitreihenvergleich_location!$C$60</c:f>
              <c:strCache>
                <c:ptCount val="1"/>
                <c:pt idx="0">
                  <c:v>Wärme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Zeitreihenvergleich_location!Wärme</c:f>
              <c:numCache>
                <c:formatCode>General</c:formatCode>
                <c:ptCount val="1"/>
                <c:pt idx="0">
                  <c:v>0</c:v>
                </c:pt>
              </c:numCache>
            </c:numRef>
          </c:val>
          <c:extLst>
            <c:ext xmlns:c16="http://schemas.microsoft.com/office/drawing/2014/chart" uri="{C3380CC4-5D6E-409C-BE32-E72D297353CC}">
              <c16:uniqueId val="{00000000-EA54-4C12-8428-0FBEE9864918}"/>
            </c:ext>
          </c:extLst>
        </c:ser>
        <c:ser>
          <c:idx val="1"/>
          <c:order val="1"/>
          <c:tx>
            <c:strRef>
              <c:f>Zeitreihenvergleich_location!$C$61</c:f>
              <c:strCache>
                <c:ptCount val="1"/>
                <c:pt idx="0">
                  <c:v>Strom</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Zeitreihenvergleich_location!Strom</c:f>
              <c:numCache>
                <c:formatCode>General</c:formatCode>
                <c:ptCount val="1"/>
                <c:pt idx="0">
                  <c:v>0</c:v>
                </c:pt>
              </c:numCache>
            </c:numRef>
          </c:val>
          <c:extLst>
            <c:ext xmlns:c16="http://schemas.microsoft.com/office/drawing/2014/chart" uri="{C3380CC4-5D6E-409C-BE32-E72D297353CC}">
              <c16:uniqueId val="{00000001-EA54-4C12-8428-0FBEE9864918}"/>
            </c:ext>
          </c:extLst>
        </c:ser>
        <c:ser>
          <c:idx val="2"/>
          <c:order val="2"/>
          <c:tx>
            <c:strRef>
              <c:f>Zeitreihenvergleich_location!$C$62</c:f>
              <c:strCache>
                <c:ptCount val="1"/>
                <c:pt idx="0">
                  <c:v>Kühl- und Kältemittel</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Zeitreihenvergleich_location!KuK</c:f>
              <c:numCache>
                <c:formatCode>General</c:formatCode>
                <c:ptCount val="1"/>
                <c:pt idx="0">
                  <c:v>0</c:v>
                </c:pt>
              </c:numCache>
            </c:numRef>
          </c:val>
          <c:extLst>
            <c:ext xmlns:c16="http://schemas.microsoft.com/office/drawing/2014/chart" uri="{C3380CC4-5D6E-409C-BE32-E72D297353CC}">
              <c16:uniqueId val="{00000002-EA54-4C12-8428-0FBEE9864918}"/>
            </c:ext>
          </c:extLst>
        </c:ser>
        <c:ser>
          <c:idx val="3"/>
          <c:order val="3"/>
          <c:tx>
            <c:strRef>
              <c:f>Zeitreihenvergleich_location!$C$63</c:f>
              <c:strCache>
                <c:ptCount val="1"/>
                <c:pt idx="0">
                  <c:v>Fuhrpark</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Zeitreihenvergleich_location!Fuhrpark</c:f>
              <c:numCache>
                <c:formatCode>General</c:formatCode>
                <c:ptCount val="1"/>
                <c:pt idx="0">
                  <c:v>0</c:v>
                </c:pt>
              </c:numCache>
            </c:numRef>
          </c:val>
          <c:extLst>
            <c:ext xmlns:c16="http://schemas.microsoft.com/office/drawing/2014/chart" uri="{C3380CC4-5D6E-409C-BE32-E72D297353CC}">
              <c16:uniqueId val="{00000003-EA54-4C12-8428-0FBEE9864918}"/>
            </c:ext>
          </c:extLst>
        </c:ser>
        <c:ser>
          <c:idx val="4"/>
          <c:order val="4"/>
          <c:tx>
            <c:strRef>
              <c:f>Zeitreihenvergleich_location!$C$64</c:f>
              <c:strCache>
                <c:ptCount val="1"/>
                <c:pt idx="0">
                  <c:v>Geschäftsreisen</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Zeitreihenvergleich_location!Geschäftsreisen</c:f>
              <c:numCache>
                <c:formatCode>General</c:formatCode>
                <c:ptCount val="1"/>
                <c:pt idx="0">
                  <c:v>0</c:v>
                </c:pt>
              </c:numCache>
            </c:numRef>
          </c:val>
          <c:extLst>
            <c:ext xmlns:c16="http://schemas.microsoft.com/office/drawing/2014/chart" uri="{C3380CC4-5D6E-409C-BE32-E72D297353CC}">
              <c16:uniqueId val="{00000004-EA54-4C12-8428-0FBEE9864918}"/>
            </c:ext>
          </c:extLst>
        </c:ser>
        <c:ser>
          <c:idx val="5"/>
          <c:order val="5"/>
          <c:tx>
            <c:strRef>
              <c:f>Zeitreihenvergleich_location!$C$65</c:f>
              <c:strCache>
                <c:ptCount val="1"/>
                <c:pt idx="0">
                  <c:v>Pendeln der Mitarbeitenden</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Zeitreihenvergleich_location!Pendeln</c:f>
              <c:numCache>
                <c:formatCode>General</c:formatCode>
                <c:ptCount val="1"/>
                <c:pt idx="0">
                  <c:v>0</c:v>
                </c:pt>
              </c:numCache>
            </c:numRef>
          </c:val>
          <c:extLst>
            <c:ext xmlns:c16="http://schemas.microsoft.com/office/drawing/2014/chart" uri="{C3380CC4-5D6E-409C-BE32-E72D297353CC}">
              <c16:uniqueId val="{00000005-EA54-4C12-8428-0FBEE9864918}"/>
            </c:ext>
          </c:extLst>
        </c:ser>
        <c:ser>
          <c:idx val="6"/>
          <c:order val="6"/>
          <c:tx>
            <c:strRef>
              <c:f>Zeitreihenvergleich_location!$C$66</c:f>
              <c:strCache>
                <c:ptCount val="1"/>
                <c:pt idx="0">
                  <c:v>Externe</c:v>
                </c:pt>
              </c:strCache>
            </c:strRef>
          </c:tx>
          <c:spPr>
            <a:solidFill>
              <a:schemeClr val="accent1">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Zeitreihenvergleich_location!Externe</c:f>
              <c:numCache>
                <c:formatCode>General</c:formatCode>
                <c:ptCount val="1"/>
                <c:pt idx="0">
                  <c:v>0</c:v>
                </c:pt>
              </c:numCache>
            </c:numRef>
          </c:val>
          <c:extLst>
            <c:ext xmlns:c16="http://schemas.microsoft.com/office/drawing/2014/chart" uri="{C3380CC4-5D6E-409C-BE32-E72D297353CC}">
              <c16:uniqueId val="{00000006-EA54-4C12-8428-0FBEE9864918}"/>
            </c:ext>
          </c:extLst>
        </c:ser>
        <c:ser>
          <c:idx val="7"/>
          <c:order val="7"/>
          <c:tx>
            <c:strRef>
              <c:f>Zeitreihenvergleich_location!$C$67</c:f>
              <c:strCache>
                <c:ptCount val="1"/>
                <c:pt idx="0">
                  <c:v>Warentransporte</c:v>
                </c:pt>
              </c:strCache>
            </c:strRef>
          </c:tx>
          <c:spPr>
            <a:solidFill>
              <a:schemeClr val="accent2">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Zeitreihenvergleich_location!Logistik</c:f>
              <c:numCache>
                <c:formatCode>General</c:formatCode>
                <c:ptCount val="1"/>
                <c:pt idx="0">
                  <c:v>0</c:v>
                </c:pt>
              </c:numCache>
            </c:numRef>
          </c:val>
          <c:extLst>
            <c:ext xmlns:c16="http://schemas.microsoft.com/office/drawing/2014/chart" uri="{C3380CC4-5D6E-409C-BE32-E72D297353CC}">
              <c16:uniqueId val="{00000007-EA54-4C12-8428-0FBEE9864918}"/>
            </c:ext>
          </c:extLst>
        </c:ser>
        <c:ser>
          <c:idx val="8"/>
          <c:order val="8"/>
          <c:tx>
            <c:strRef>
              <c:f>Zeitreihenvergleich_location!$C$69</c:f>
              <c:strCache>
                <c:ptCount val="1"/>
                <c:pt idx="0">
                  <c:v>Anreise der Besuchenden</c:v>
                </c:pt>
              </c:strCache>
            </c:strRef>
          </c:tx>
          <c:spPr>
            <a:solidFill>
              <a:schemeClr val="accent3">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Zeitreihenvergleich_location!Besucher</c:f>
              <c:numCache>
                <c:formatCode>General</c:formatCode>
                <c:ptCount val="1"/>
                <c:pt idx="0">
                  <c:v>0</c:v>
                </c:pt>
              </c:numCache>
            </c:numRef>
          </c:val>
          <c:extLst>
            <c:ext xmlns:c16="http://schemas.microsoft.com/office/drawing/2014/chart" uri="{C3380CC4-5D6E-409C-BE32-E72D297353CC}">
              <c16:uniqueId val="{00000008-EA54-4C12-8428-0FBEE9864918}"/>
            </c:ext>
          </c:extLst>
        </c:ser>
        <c:ser>
          <c:idx val="9"/>
          <c:order val="9"/>
          <c:tx>
            <c:strRef>
              <c:f>Zeitreihenvergleich_location!$C$70</c:f>
              <c:strCache>
                <c:ptCount val="1"/>
                <c:pt idx="0">
                  <c:v>Einkauf Medien</c:v>
                </c:pt>
              </c:strCache>
            </c:strRef>
          </c:tx>
          <c:spPr>
            <a:solidFill>
              <a:schemeClr val="accent4">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Zeitreihenvergleich_location!Medien</c:f>
              <c:numCache>
                <c:formatCode>General</c:formatCode>
                <c:ptCount val="1"/>
                <c:pt idx="0">
                  <c:v>0</c:v>
                </c:pt>
              </c:numCache>
            </c:numRef>
          </c:val>
          <c:extLst>
            <c:ext xmlns:c16="http://schemas.microsoft.com/office/drawing/2014/chart" uri="{C3380CC4-5D6E-409C-BE32-E72D297353CC}">
              <c16:uniqueId val="{00000009-EA54-4C12-8428-0FBEE9864918}"/>
            </c:ext>
          </c:extLst>
        </c:ser>
        <c:ser>
          <c:idx val="10"/>
          <c:order val="10"/>
          <c:tx>
            <c:strRef>
              <c:f>Zeitreihenvergleich_location!$C$71</c:f>
              <c:strCache>
                <c:ptCount val="1"/>
                <c:pt idx="0">
                  <c:v>IT-Dienstleistungen</c:v>
                </c:pt>
              </c:strCache>
            </c:strRef>
          </c:tx>
          <c:spPr>
            <a:solidFill>
              <a:schemeClr val="accent5">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Zeitreihenvergleich_location!IT</c:f>
              <c:numCache>
                <c:formatCode>General</c:formatCode>
                <c:ptCount val="1"/>
                <c:pt idx="0">
                  <c:v>0</c:v>
                </c:pt>
              </c:numCache>
            </c:numRef>
          </c:val>
          <c:extLst>
            <c:ext xmlns:c16="http://schemas.microsoft.com/office/drawing/2014/chart" uri="{C3380CC4-5D6E-409C-BE32-E72D297353CC}">
              <c16:uniqueId val="{0000000A-EA54-4C12-8428-0FBEE9864918}"/>
            </c:ext>
          </c:extLst>
        </c:ser>
        <c:ser>
          <c:idx val="11"/>
          <c:order val="11"/>
          <c:tx>
            <c:strRef>
              <c:f>Zeitreihenvergleich_location!$C$72</c:f>
              <c:strCache>
                <c:ptCount val="1"/>
                <c:pt idx="0">
                  <c:v>Relevante Stoffströme</c:v>
                </c:pt>
              </c:strCache>
            </c:strRef>
          </c:tx>
          <c:spPr>
            <a:solidFill>
              <a:schemeClr val="accent6">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Zeitreihenvergleich_location!Stoffströme</c:f>
              <c:numCache>
                <c:formatCode>General</c:formatCode>
                <c:ptCount val="1"/>
                <c:pt idx="0">
                  <c:v>0</c:v>
                </c:pt>
              </c:numCache>
            </c:numRef>
          </c:val>
          <c:extLst>
            <c:ext xmlns:c16="http://schemas.microsoft.com/office/drawing/2014/chart" uri="{C3380CC4-5D6E-409C-BE32-E72D297353CC}">
              <c16:uniqueId val="{0000000B-EA54-4C12-8428-0FBEE9864918}"/>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Themenbereichen</a:t>
            </a:r>
            <a:r>
              <a:rPr lang="de-DE" sz="1200"/>
              <a:t>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Zeitreihenvergleich_location!$C$60</c:f>
              <c:strCache>
                <c:ptCount val="1"/>
                <c:pt idx="0">
                  <c:v>Wärme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Zeitreihenvergleich_location!Wärme</c:f>
              <c:numCache>
                <c:formatCode>General</c:formatCode>
                <c:ptCount val="1"/>
                <c:pt idx="0">
                  <c:v>0</c:v>
                </c:pt>
              </c:numCache>
            </c:numRef>
          </c:val>
          <c:extLst>
            <c:ext xmlns:c16="http://schemas.microsoft.com/office/drawing/2014/chart" uri="{C3380CC4-5D6E-409C-BE32-E72D297353CC}">
              <c16:uniqueId val="{00000000-E209-4291-ABD3-905165501AE1}"/>
            </c:ext>
          </c:extLst>
        </c:ser>
        <c:ser>
          <c:idx val="1"/>
          <c:order val="1"/>
          <c:tx>
            <c:strRef>
              <c:f>Zeitreihenvergleich_location!$C$61</c:f>
              <c:strCache>
                <c:ptCount val="1"/>
                <c:pt idx="0">
                  <c:v>Strom</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Zeitreihenvergleich_location!Strom</c:f>
              <c:numCache>
                <c:formatCode>General</c:formatCode>
                <c:ptCount val="1"/>
                <c:pt idx="0">
                  <c:v>0</c:v>
                </c:pt>
              </c:numCache>
            </c:numRef>
          </c:val>
          <c:extLst>
            <c:ext xmlns:c16="http://schemas.microsoft.com/office/drawing/2014/chart" uri="{C3380CC4-5D6E-409C-BE32-E72D297353CC}">
              <c16:uniqueId val="{00000001-E209-4291-ABD3-905165501AE1}"/>
            </c:ext>
          </c:extLst>
        </c:ser>
        <c:ser>
          <c:idx val="2"/>
          <c:order val="2"/>
          <c:tx>
            <c:strRef>
              <c:f>Zeitreihenvergleich_location!$C$62</c:f>
              <c:strCache>
                <c:ptCount val="1"/>
                <c:pt idx="0">
                  <c:v>Kühl- und Kältemittel</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Zeitreihenvergleich_location!KuK</c:f>
              <c:numCache>
                <c:formatCode>General</c:formatCode>
                <c:ptCount val="1"/>
                <c:pt idx="0">
                  <c:v>0</c:v>
                </c:pt>
              </c:numCache>
            </c:numRef>
          </c:val>
          <c:extLst>
            <c:ext xmlns:c16="http://schemas.microsoft.com/office/drawing/2014/chart" uri="{C3380CC4-5D6E-409C-BE32-E72D297353CC}">
              <c16:uniqueId val="{00000002-E209-4291-ABD3-905165501AE1}"/>
            </c:ext>
          </c:extLst>
        </c:ser>
        <c:ser>
          <c:idx val="3"/>
          <c:order val="3"/>
          <c:tx>
            <c:strRef>
              <c:f>Zeitreihenvergleich_location!$C$63</c:f>
              <c:strCache>
                <c:ptCount val="1"/>
                <c:pt idx="0">
                  <c:v>Fuhrpark</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Zeitreihenvergleich_location!Fuhrpark</c:f>
              <c:numCache>
                <c:formatCode>General</c:formatCode>
                <c:ptCount val="1"/>
                <c:pt idx="0">
                  <c:v>0</c:v>
                </c:pt>
              </c:numCache>
            </c:numRef>
          </c:val>
          <c:extLst>
            <c:ext xmlns:c16="http://schemas.microsoft.com/office/drawing/2014/chart" uri="{C3380CC4-5D6E-409C-BE32-E72D297353CC}">
              <c16:uniqueId val="{00000003-E209-4291-ABD3-905165501AE1}"/>
            </c:ext>
          </c:extLst>
        </c:ser>
        <c:ser>
          <c:idx val="4"/>
          <c:order val="4"/>
          <c:tx>
            <c:strRef>
              <c:f>Zeitreihenvergleich_location!$C$64</c:f>
              <c:strCache>
                <c:ptCount val="1"/>
                <c:pt idx="0">
                  <c:v>Geschäftsreisen</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Zeitreihenvergleich_location!Geschäftsreisen</c:f>
              <c:numCache>
                <c:formatCode>General</c:formatCode>
                <c:ptCount val="1"/>
                <c:pt idx="0">
                  <c:v>0</c:v>
                </c:pt>
              </c:numCache>
            </c:numRef>
          </c:val>
          <c:extLst>
            <c:ext xmlns:c16="http://schemas.microsoft.com/office/drawing/2014/chart" uri="{C3380CC4-5D6E-409C-BE32-E72D297353CC}">
              <c16:uniqueId val="{00000004-E209-4291-ABD3-905165501AE1}"/>
            </c:ext>
          </c:extLst>
        </c:ser>
        <c:ser>
          <c:idx val="5"/>
          <c:order val="5"/>
          <c:tx>
            <c:strRef>
              <c:f>Zeitreihenvergleich_location!$C$65</c:f>
              <c:strCache>
                <c:ptCount val="1"/>
                <c:pt idx="0">
                  <c:v>Pendeln der Mitarbeitenden</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Zeitreihenvergleich_location!Pendeln</c:f>
              <c:numCache>
                <c:formatCode>General</c:formatCode>
                <c:ptCount val="1"/>
                <c:pt idx="0">
                  <c:v>0</c:v>
                </c:pt>
              </c:numCache>
            </c:numRef>
          </c:val>
          <c:extLst>
            <c:ext xmlns:c16="http://schemas.microsoft.com/office/drawing/2014/chart" uri="{C3380CC4-5D6E-409C-BE32-E72D297353CC}">
              <c16:uniqueId val="{00000005-E209-4291-ABD3-905165501AE1}"/>
            </c:ext>
          </c:extLst>
        </c:ser>
        <c:ser>
          <c:idx val="6"/>
          <c:order val="6"/>
          <c:tx>
            <c:strRef>
              <c:f>Zeitreihenvergleich_location!$C$66</c:f>
              <c:strCache>
                <c:ptCount val="1"/>
                <c:pt idx="0">
                  <c:v>Externe</c:v>
                </c:pt>
              </c:strCache>
            </c:strRef>
          </c:tx>
          <c:spPr>
            <a:solidFill>
              <a:schemeClr val="accent1">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Zeitreihenvergleich_location!Externe</c:f>
              <c:numCache>
                <c:formatCode>General</c:formatCode>
                <c:ptCount val="1"/>
                <c:pt idx="0">
                  <c:v>0</c:v>
                </c:pt>
              </c:numCache>
            </c:numRef>
          </c:val>
          <c:extLst>
            <c:ext xmlns:c16="http://schemas.microsoft.com/office/drawing/2014/chart" uri="{C3380CC4-5D6E-409C-BE32-E72D297353CC}">
              <c16:uniqueId val="{00000006-E209-4291-ABD3-905165501AE1}"/>
            </c:ext>
          </c:extLst>
        </c:ser>
        <c:ser>
          <c:idx val="7"/>
          <c:order val="7"/>
          <c:tx>
            <c:strRef>
              <c:f>Zeitreihenvergleich_location!$C$67</c:f>
              <c:strCache>
                <c:ptCount val="1"/>
                <c:pt idx="0">
                  <c:v>Warentransporte</c:v>
                </c:pt>
              </c:strCache>
            </c:strRef>
          </c:tx>
          <c:spPr>
            <a:solidFill>
              <a:schemeClr val="accent2">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Zeitreihenvergleich_location!Logistik</c:f>
              <c:numCache>
                <c:formatCode>General</c:formatCode>
                <c:ptCount val="1"/>
                <c:pt idx="0">
                  <c:v>0</c:v>
                </c:pt>
              </c:numCache>
            </c:numRef>
          </c:val>
          <c:extLst>
            <c:ext xmlns:c16="http://schemas.microsoft.com/office/drawing/2014/chart" uri="{C3380CC4-5D6E-409C-BE32-E72D297353CC}">
              <c16:uniqueId val="{00000007-E209-4291-ABD3-905165501AE1}"/>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Themenbereichen</a:t>
            </a:r>
            <a:r>
              <a:rPr lang="de-DE" sz="1200"/>
              <a:t>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8"/>
          <c:order val="0"/>
          <c:tx>
            <c:strRef>
              <c:f>Zeitreihenvergleich_location!$C$69</c:f>
              <c:strCache>
                <c:ptCount val="1"/>
                <c:pt idx="0">
                  <c:v>Anreise der Besuchenden</c:v>
                </c:pt>
              </c:strCache>
            </c:strRef>
          </c:tx>
          <c:spPr>
            <a:solidFill>
              <a:schemeClr val="accent3">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Zeitreihenvergleich_location!Besucher</c:f>
              <c:numCache>
                <c:formatCode>General</c:formatCode>
                <c:ptCount val="1"/>
                <c:pt idx="0">
                  <c:v>0</c:v>
                </c:pt>
              </c:numCache>
            </c:numRef>
          </c:val>
          <c:extLst>
            <c:ext xmlns:c16="http://schemas.microsoft.com/office/drawing/2014/chart" uri="{C3380CC4-5D6E-409C-BE32-E72D297353CC}">
              <c16:uniqueId val="{00000008-5301-4762-9691-706EC55F9B13}"/>
            </c:ext>
          </c:extLst>
        </c:ser>
        <c:ser>
          <c:idx val="9"/>
          <c:order val="1"/>
          <c:tx>
            <c:strRef>
              <c:f>Zeitreihenvergleich_location!$C$70</c:f>
              <c:strCache>
                <c:ptCount val="1"/>
                <c:pt idx="0">
                  <c:v>Einkauf Medien</c:v>
                </c:pt>
              </c:strCache>
            </c:strRef>
          </c:tx>
          <c:spPr>
            <a:solidFill>
              <a:schemeClr val="accent4">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Zeitreihenvergleich_location!Medien</c:f>
              <c:numCache>
                <c:formatCode>General</c:formatCode>
                <c:ptCount val="1"/>
                <c:pt idx="0">
                  <c:v>0</c:v>
                </c:pt>
              </c:numCache>
            </c:numRef>
          </c:val>
          <c:extLst>
            <c:ext xmlns:c16="http://schemas.microsoft.com/office/drawing/2014/chart" uri="{C3380CC4-5D6E-409C-BE32-E72D297353CC}">
              <c16:uniqueId val="{00000009-5301-4762-9691-706EC55F9B13}"/>
            </c:ext>
          </c:extLst>
        </c:ser>
        <c:ser>
          <c:idx val="10"/>
          <c:order val="2"/>
          <c:tx>
            <c:strRef>
              <c:f>Zeitreihenvergleich_location!$C$71</c:f>
              <c:strCache>
                <c:ptCount val="1"/>
                <c:pt idx="0">
                  <c:v>IT-Dienstleistungen</c:v>
                </c:pt>
              </c:strCache>
            </c:strRef>
          </c:tx>
          <c:spPr>
            <a:solidFill>
              <a:schemeClr val="accent5">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Zeitreihenvergleich_location!IT</c:f>
              <c:numCache>
                <c:formatCode>General</c:formatCode>
                <c:ptCount val="1"/>
                <c:pt idx="0">
                  <c:v>0</c:v>
                </c:pt>
              </c:numCache>
            </c:numRef>
          </c:val>
          <c:extLst>
            <c:ext xmlns:c16="http://schemas.microsoft.com/office/drawing/2014/chart" uri="{C3380CC4-5D6E-409C-BE32-E72D297353CC}">
              <c16:uniqueId val="{0000000A-5301-4762-9691-706EC55F9B13}"/>
            </c:ext>
          </c:extLst>
        </c:ser>
        <c:ser>
          <c:idx val="11"/>
          <c:order val="3"/>
          <c:tx>
            <c:strRef>
              <c:f>Zeitreihenvergleich_location!$C$72</c:f>
              <c:strCache>
                <c:ptCount val="1"/>
                <c:pt idx="0">
                  <c:v>Relevante Stoffströme</c:v>
                </c:pt>
              </c:strCache>
            </c:strRef>
          </c:tx>
          <c:spPr>
            <a:solidFill>
              <a:schemeClr val="accent6">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Zeitreihenvergleich_location!Stoffströme</c:f>
              <c:numCache>
                <c:formatCode>General</c:formatCode>
                <c:ptCount val="1"/>
                <c:pt idx="0">
                  <c:v>0</c:v>
                </c:pt>
              </c:numCache>
            </c:numRef>
          </c:val>
          <c:extLst>
            <c:ext xmlns:c16="http://schemas.microsoft.com/office/drawing/2014/chart" uri="{C3380CC4-5D6E-409C-BE32-E72D297353CC}">
              <c16:uniqueId val="{0000000B-5301-4762-9691-706EC55F9B13}"/>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Gesamtemissionen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Zeitreihenvergleich_location!$B$9:$C$9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Zeitreihenvergleich_location!Gesamt_KBK</c:f>
              <c:numCache>
                <c:formatCode>General</c:formatCode>
                <c:ptCount val="1"/>
                <c:pt idx="0">
                  <c:v>0</c:v>
                </c:pt>
              </c:numCache>
            </c:numRef>
          </c:val>
          <c:extLst>
            <c:ext xmlns:c16="http://schemas.microsoft.com/office/drawing/2014/chart" uri="{C3380CC4-5D6E-409C-BE32-E72D297353CC}">
              <c16:uniqueId val="{00000000-9EA4-4815-964D-AC489C1F2653}"/>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Scopes</a:t>
            </a:r>
            <a:r>
              <a:rPr lang="de-DE" sz="1200"/>
              <a:t> - </a:t>
            </a:r>
            <a:r>
              <a:rPr lang="de-DE" sz="1200" b="1"/>
              <a:t>Scope 1-3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8.5567089597485504E-2"/>
          <c:y val="9.6621587351355842E-2"/>
          <c:w val="0.52473894493068085"/>
          <c:h val="0.83869000137668548"/>
        </c:manualLayout>
      </c:layout>
      <c:barChart>
        <c:barDir val="col"/>
        <c:grouping val="stacked"/>
        <c:varyColors val="0"/>
        <c:ser>
          <c:idx val="0"/>
          <c:order val="0"/>
          <c:tx>
            <c:strRef>
              <c:f>Zeitreihenvergleich_location!$O$80</c:f>
              <c:strCache>
                <c:ptCount val="1"/>
                <c:pt idx="0">
                  <c:v>Scope 1.1: Emissionen aus stationärer Verbrennung</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Zeitreihenvergleich_location!Kat1_1</c:f>
              <c:numCache>
                <c:formatCode>General</c:formatCode>
                <c:ptCount val="1"/>
                <c:pt idx="0">
                  <c:v>0</c:v>
                </c:pt>
              </c:numCache>
            </c:numRef>
          </c:val>
          <c:extLst>
            <c:ext xmlns:c16="http://schemas.microsoft.com/office/drawing/2014/chart" uri="{C3380CC4-5D6E-409C-BE32-E72D297353CC}">
              <c16:uniqueId val="{00000000-DA9E-4492-8A2B-91E170ED5E73}"/>
            </c:ext>
          </c:extLst>
        </c:ser>
        <c:ser>
          <c:idx val="1"/>
          <c:order val="1"/>
          <c:tx>
            <c:strRef>
              <c:f>Zeitreihenvergleich_location!$O$81</c:f>
              <c:strCache>
                <c:ptCount val="1"/>
                <c:pt idx="0">
                  <c:v>Scope 1.2: Emissionen aus mobiler Verbrennung</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Zeitreihenvergleich_location!Kat1_2</c:f>
              <c:numCache>
                <c:formatCode>General</c:formatCode>
                <c:ptCount val="1"/>
                <c:pt idx="0">
                  <c:v>0</c:v>
                </c:pt>
              </c:numCache>
            </c:numRef>
          </c:val>
          <c:extLst>
            <c:ext xmlns:c16="http://schemas.microsoft.com/office/drawing/2014/chart" uri="{C3380CC4-5D6E-409C-BE32-E72D297353CC}">
              <c16:uniqueId val="{00000001-DA9E-4492-8A2B-91E170ED5E73}"/>
            </c:ext>
          </c:extLst>
        </c:ser>
        <c:ser>
          <c:idx val="2"/>
          <c:order val="2"/>
          <c:tx>
            <c:strRef>
              <c:f>Zeitreihenvergleich_location!$O$82</c:f>
              <c:strCache>
                <c:ptCount val="1"/>
                <c:pt idx="0">
                  <c:v>Scope 1.4: Emissionen aus Verflüchtigungen</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Zeitreihenvergleich_location!Kat1_4</c:f>
              <c:numCache>
                <c:formatCode>General</c:formatCode>
                <c:ptCount val="1"/>
                <c:pt idx="0">
                  <c:v>0</c:v>
                </c:pt>
              </c:numCache>
            </c:numRef>
          </c:val>
          <c:extLst>
            <c:ext xmlns:c16="http://schemas.microsoft.com/office/drawing/2014/chart" uri="{C3380CC4-5D6E-409C-BE32-E72D297353CC}">
              <c16:uniqueId val="{00000002-DA9E-4492-8A2B-91E170ED5E73}"/>
            </c:ext>
          </c:extLst>
        </c:ser>
        <c:ser>
          <c:idx val="3"/>
          <c:order val="3"/>
          <c:tx>
            <c:strRef>
              <c:f>Zeitreihenvergleich_location!$O$85</c:f>
              <c:strCache>
                <c:ptCount val="1"/>
                <c:pt idx="0">
                  <c:v>Scope 2.1: Emissionen aus zugekauftem und 
verbrauchtem Strom</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Zeitreihenvergleich_location!Kat2_1</c:f>
              <c:numCache>
                <c:formatCode>General</c:formatCode>
                <c:ptCount val="1"/>
                <c:pt idx="0">
                  <c:v>0</c:v>
                </c:pt>
              </c:numCache>
            </c:numRef>
          </c:val>
          <c:extLst>
            <c:ext xmlns:c16="http://schemas.microsoft.com/office/drawing/2014/chart" uri="{C3380CC4-5D6E-409C-BE32-E72D297353CC}">
              <c16:uniqueId val="{00000003-DA9E-4492-8A2B-91E170ED5E73}"/>
            </c:ext>
          </c:extLst>
        </c:ser>
        <c:ser>
          <c:idx val="4"/>
          <c:order val="4"/>
          <c:tx>
            <c:strRef>
              <c:f>Zeitreihenvergleich_location!$O$86</c:f>
              <c:strCache>
                <c:ptCount val="1"/>
                <c:pt idx="0">
                  <c:v>Scope 2.2: Emissionen aus weiterer zugekaufter Energie 
(Wärme, Kälte, Dampf, Wasser)</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Zeitreihenvergleich_location!Kat2_2</c:f>
              <c:numCache>
                <c:formatCode>General</c:formatCode>
                <c:ptCount val="1"/>
                <c:pt idx="0">
                  <c:v>0</c:v>
                </c:pt>
              </c:numCache>
            </c:numRef>
          </c:val>
          <c:extLst>
            <c:ext xmlns:c16="http://schemas.microsoft.com/office/drawing/2014/chart" uri="{C3380CC4-5D6E-409C-BE32-E72D297353CC}">
              <c16:uniqueId val="{00000004-DA9E-4492-8A2B-91E170ED5E73}"/>
            </c:ext>
          </c:extLst>
        </c:ser>
        <c:ser>
          <c:idx val="5"/>
          <c:order val="5"/>
          <c:tx>
            <c:strRef>
              <c:f>Zeitreihenvergleich_location!$O$89</c:f>
              <c:strCache>
                <c:ptCount val="1"/>
                <c:pt idx="0">
                  <c:v>Scope 3.1: Eingekaufte Waren und Dienstleistungen</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Zeitreihenvergleich_location!Kat3_1</c:f>
              <c:numCache>
                <c:formatCode>General</c:formatCode>
                <c:ptCount val="1"/>
                <c:pt idx="0">
                  <c:v>0</c:v>
                </c:pt>
              </c:numCache>
            </c:numRef>
          </c:val>
          <c:extLst>
            <c:ext xmlns:c16="http://schemas.microsoft.com/office/drawing/2014/chart" uri="{C3380CC4-5D6E-409C-BE32-E72D297353CC}">
              <c16:uniqueId val="{00000005-DA9E-4492-8A2B-91E170ED5E73}"/>
            </c:ext>
          </c:extLst>
        </c:ser>
        <c:ser>
          <c:idx val="6"/>
          <c:order val="6"/>
          <c:tx>
            <c:strRef>
              <c:f>Zeitreihenvergleich_location!$O$90</c:f>
              <c:strCache>
                <c:ptCount val="1"/>
                <c:pt idx="0">
                  <c:v>Scope 3.3: Brennstoff und energiebezogene Emissionen 
(nicht in Scope 1 und 2 enthalten)</c:v>
                </c:pt>
              </c:strCache>
            </c:strRef>
          </c:tx>
          <c:spPr>
            <a:solidFill>
              <a:schemeClr val="accent1">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Zeitreihenvergleich_location!Kat3_3</c:f>
              <c:numCache>
                <c:formatCode>General</c:formatCode>
                <c:ptCount val="1"/>
                <c:pt idx="0">
                  <c:v>0</c:v>
                </c:pt>
              </c:numCache>
            </c:numRef>
          </c:val>
          <c:extLst>
            <c:ext xmlns:c16="http://schemas.microsoft.com/office/drawing/2014/chart" uri="{C3380CC4-5D6E-409C-BE32-E72D297353CC}">
              <c16:uniqueId val="{00000006-DA9E-4492-8A2B-91E170ED5E73}"/>
            </c:ext>
          </c:extLst>
        </c:ser>
        <c:ser>
          <c:idx val="7"/>
          <c:order val="7"/>
          <c:tx>
            <c:strRef>
              <c:f>Zeitreihenvergleich_location!$O$91</c:f>
              <c:strCache>
                <c:ptCount val="1"/>
                <c:pt idx="0">
                  <c:v>Scope 3.4: Transport und Verteilung (vorgelagert)</c:v>
                </c:pt>
              </c:strCache>
            </c:strRef>
          </c:tx>
          <c:spPr>
            <a:solidFill>
              <a:schemeClr val="accent2">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Zeitreihenvergleich_location!Kat3_4</c:f>
              <c:numCache>
                <c:formatCode>General</c:formatCode>
                <c:ptCount val="1"/>
                <c:pt idx="0">
                  <c:v>0</c:v>
                </c:pt>
              </c:numCache>
            </c:numRef>
          </c:val>
          <c:extLst>
            <c:ext xmlns:c16="http://schemas.microsoft.com/office/drawing/2014/chart" uri="{C3380CC4-5D6E-409C-BE32-E72D297353CC}">
              <c16:uniqueId val="{00000007-DA9E-4492-8A2B-91E170ED5E73}"/>
            </c:ext>
          </c:extLst>
        </c:ser>
        <c:ser>
          <c:idx val="8"/>
          <c:order val="8"/>
          <c:tx>
            <c:strRef>
              <c:f>Zeitreihenvergleich_location!$O$92</c:f>
              <c:strCache>
                <c:ptCount val="1"/>
                <c:pt idx="0">
                  <c:v>Scope 3.5: Abfall</c:v>
                </c:pt>
              </c:strCache>
            </c:strRef>
          </c:tx>
          <c:spPr>
            <a:solidFill>
              <a:schemeClr val="accent3">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Zeitreihenvergleich_location!Kat3_5</c:f>
              <c:numCache>
                <c:formatCode>General</c:formatCode>
                <c:ptCount val="1"/>
                <c:pt idx="0">
                  <c:v>0</c:v>
                </c:pt>
              </c:numCache>
            </c:numRef>
          </c:val>
          <c:extLst>
            <c:ext xmlns:c16="http://schemas.microsoft.com/office/drawing/2014/chart" uri="{C3380CC4-5D6E-409C-BE32-E72D297353CC}">
              <c16:uniqueId val="{00000008-DA9E-4492-8A2B-91E170ED5E73}"/>
            </c:ext>
          </c:extLst>
        </c:ser>
        <c:ser>
          <c:idx val="9"/>
          <c:order val="9"/>
          <c:tx>
            <c:strRef>
              <c:f>Zeitreihenvergleich_location!$O$93</c:f>
              <c:strCache>
                <c:ptCount val="1"/>
                <c:pt idx="0">
                  <c:v>Scope 3.6: Geschäftsreisen</c:v>
                </c:pt>
              </c:strCache>
            </c:strRef>
          </c:tx>
          <c:spPr>
            <a:solidFill>
              <a:schemeClr val="accent4">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Zeitreihenvergleich_location!Kat3_6</c:f>
              <c:numCache>
                <c:formatCode>General</c:formatCode>
                <c:ptCount val="1"/>
                <c:pt idx="0">
                  <c:v>0</c:v>
                </c:pt>
              </c:numCache>
            </c:numRef>
          </c:val>
          <c:extLst>
            <c:ext xmlns:c16="http://schemas.microsoft.com/office/drawing/2014/chart" uri="{C3380CC4-5D6E-409C-BE32-E72D297353CC}">
              <c16:uniqueId val="{00000009-DA9E-4492-8A2B-91E170ED5E73}"/>
            </c:ext>
          </c:extLst>
        </c:ser>
        <c:ser>
          <c:idx val="10"/>
          <c:order val="10"/>
          <c:tx>
            <c:strRef>
              <c:f>Zeitreihenvergleich_location!$O$94</c:f>
              <c:strCache>
                <c:ptCount val="1"/>
                <c:pt idx="0">
                  <c:v>Scope 3.7: Pendeln der Mitarbeitenden</c:v>
                </c:pt>
              </c:strCache>
            </c:strRef>
          </c:tx>
          <c:spPr>
            <a:solidFill>
              <a:schemeClr val="accent5">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Zeitreihenvergleich_location!Kat3_7</c:f>
              <c:numCache>
                <c:formatCode>General</c:formatCode>
                <c:ptCount val="1"/>
                <c:pt idx="0">
                  <c:v>0</c:v>
                </c:pt>
              </c:numCache>
            </c:numRef>
          </c:val>
          <c:extLst>
            <c:ext xmlns:c16="http://schemas.microsoft.com/office/drawing/2014/chart" uri="{C3380CC4-5D6E-409C-BE32-E72D297353CC}">
              <c16:uniqueId val="{0000000A-DA9E-4492-8A2B-91E170ED5E73}"/>
            </c:ext>
          </c:extLst>
        </c:ser>
        <c:ser>
          <c:idx val="11"/>
          <c:order val="11"/>
          <c:tx>
            <c:strRef>
              <c:f>Zeitreihenvergleich_location!$O$95</c:f>
              <c:strCache>
                <c:ptCount val="1"/>
                <c:pt idx="0">
                  <c:v>Scope 3.9: Transport und Verteilung (nachgelagert)</c:v>
                </c:pt>
              </c:strCache>
            </c:strRef>
          </c:tx>
          <c:spPr>
            <a:solidFill>
              <a:schemeClr val="accent6">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Zeitreihenvergleich_location!Kat3_9</c:f>
              <c:numCache>
                <c:formatCode>General</c:formatCode>
                <c:ptCount val="1"/>
                <c:pt idx="0">
                  <c:v>0</c:v>
                </c:pt>
              </c:numCache>
            </c:numRef>
          </c:val>
          <c:extLst>
            <c:ext xmlns:c16="http://schemas.microsoft.com/office/drawing/2014/chart" uri="{C3380CC4-5D6E-409C-BE32-E72D297353CC}">
              <c16:uniqueId val="{0000000B-DA9E-4492-8A2B-91E170ED5E73}"/>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layout>
        <c:manualLayout>
          <c:xMode val="edge"/>
          <c:yMode val="edge"/>
          <c:x val="0.62347813500798033"/>
          <c:y val="9.7441450793811793E-2"/>
          <c:w val="0.36740749627064184"/>
          <c:h val="0.832026140777183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Scopes</a:t>
            </a:r>
            <a:r>
              <a:rPr lang="de-DE" sz="1200"/>
              <a:t> - </a:t>
            </a:r>
            <a:r>
              <a:rPr lang="de-DE" sz="1200" b="1"/>
              <a:t>Scope 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8.5567089597485504E-2"/>
          <c:y val="9.6621587351355842E-2"/>
          <c:w val="0.52473894493068085"/>
          <c:h val="0.83869000137668548"/>
        </c:manualLayout>
      </c:layout>
      <c:barChart>
        <c:barDir val="col"/>
        <c:grouping val="stacked"/>
        <c:varyColors val="0"/>
        <c:ser>
          <c:idx val="0"/>
          <c:order val="0"/>
          <c:tx>
            <c:strRef>
              <c:f>Zeitreihenvergleich_location!$O$80</c:f>
              <c:strCache>
                <c:ptCount val="1"/>
                <c:pt idx="0">
                  <c:v>Scope 1.1: Emissionen aus stationärer Verbrennung</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Zeitreihenvergleich_location!Kat1_1</c:f>
              <c:numCache>
                <c:formatCode>General</c:formatCode>
                <c:ptCount val="1"/>
                <c:pt idx="0">
                  <c:v>0</c:v>
                </c:pt>
              </c:numCache>
            </c:numRef>
          </c:val>
          <c:extLst>
            <c:ext xmlns:c16="http://schemas.microsoft.com/office/drawing/2014/chart" uri="{C3380CC4-5D6E-409C-BE32-E72D297353CC}">
              <c16:uniqueId val="{00000000-D9BA-40BB-9D6C-C35CC9890138}"/>
            </c:ext>
          </c:extLst>
        </c:ser>
        <c:ser>
          <c:idx val="1"/>
          <c:order val="1"/>
          <c:tx>
            <c:strRef>
              <c:f>Zeitreihenvergleich_location!$O$81</c:f>
              <c:strCache>
                <c:ptCount val="1"/>
                <c:pt idx="0">
                  <c:v>Scope 1.2: Emissionen aus mobiler Verbrennung</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Zeitreihenvergleich_location!Kat1_2</c:f>
              <c:numCache>
                <c:formatCode>General</c:formatCode>
                <c:ptCount val="1"/>
                <c:pt idx="0">
                  <c:v>0</c:v>
                </c:pt>
              </c:numCache>
            </c:numRef>
          </c:val>
          <c:extLst>
            <c:ext xmlns:c16="http://schemas.microsoft.com/office/drawing/2014/chart" uri="{C3380CC4-5D6E-409C-BE32-E72D297353CC}">
              <c16:uniqueId val="{00000001-D9BA-40BB-9D6C-C35CC9890138}"/>
            </c:ext>
          </c:extLst>
        </c:ser>
        <c:ser>
          <c:idx val="2"/>
          <c:order val="2"/>
          <c:tx>
            <c:strRef>
              <c:f>Zeitreihenvergleich_location!$O$82</c:f>
              <c:strCache>
                <c:ptCount val="1"/>
                <c:pt idx="0">
                  <c:v>Scope 1.4: Emissionen aus Verflüchtigungen</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Zeitreihenvergleich_location!Kat1_4</c:f>
              <c:numCache>
                <c:formatCode>General</c:formatCode>
                <c:ptCount val="1"/>
                <c:pt idx="0">
                  <c:v>0</c:v>
                </c:pt>
              </c:numCache>
            </c:numRef>
          </c:val>
          <c:extLst>
            <c:ext xmlns:c16="http://schemas.microsoft.com/office/drawing/2014/chart" uri="{C3380CC4-5D6E-409C-BE32-E72D297353CC}">
              <c16:uniqueId val="{00000002-D9BA-40BB-9D6C-C35CC9890138}"/>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layout>
        <c:manualLayout>
          <c:xMode val="edge"/>
          <c:yMode val="edge"/>
          <c:x val="0.62347813500798033"/>
          <c:y val="0.38186863433892854"/>
          <c:w val="0.36740749627064184"/>
          <c:h val="0.271537279085336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Scopes</a:t>
            </a:r>
            <a:r>
              <a:rPr lang="de-DE" sz="1200"/>
              <a:t> - </a:t>
            </a:r>
            <a:r>
              <a:rPr lang="de-DE" sz="1200" b="1"/>
              <a:t>Scope 2 (location-based)</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8.5567089597485504E-2"/>
          <c:y val="9.6621587351355842E-2"/>
          <c:w val="0.52473894493068085"/>
          <c:h val="0.83869000137668548"/>
        </c:manualLayout>
      </c:layout>
      <c:barChart>
        <c:barDir val="col"/>
        <c:grouping val="stacked"/>
        <c:varyColors val="0"/>
        <c:ser>
          <c:idx val="3"/>
          <c:order val="0"/>
          <c:tx>
            <c:strRef>
              <c:f>Zeitreihenvergleich_location!$O$85</c:f>
              <c:strCache>
                <c:ptCount val="1"/>
                <c:pt idx="0">
                  <c:v>Scope 2.1: Emissionen aus zugekauftem und 
verbrauchtem Strom</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Zeitreihenvergleich_location!Kat2_1</c:f>
              <c:numCache>
                <c:formatCode>General</c:formatCode>
                <c:ptCount val="1"/>
                <c:pt idx="0">
                  <c:v>0</c:v>
                </c:pt>
              </c:numCache>
            </c:numRef>
          </c:val>
          <c:extLst>
            <c:ext xmlns:c16="http://schemas.microsoft.com/office/drawing/2014/chart" uri="{C3380CC4-5D6E-409C-BE32-E72D297353CC}">
              <c16:uniqueId val="{00000003-9833-4643-853B-5A9F403C8C48}"/>
            </c:ext>
          </c:extLst>
        </c:ser>
        <c:ser>
          <c:idx val="4"/>
          <c:order val="1"/>
          <c:tx>
            <c:strRef>
              <c:f>Zeitreihenvergleich_location!$O$86</c:f>
              <c:strCache>
                <c:ptCount val="1"/>
                <c:pt idx="0">
                  <c:v>Scope 2.2: Emissionen aus weiterer zugekaufter Energie 
(Wärme, Kälte, Dampf, Wasser)</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Zeitreihenvergleich_location!Kat2_2</c:f>
              <c:numCache>
                <c:formatCode>General</c:formatCode>
                <c:ptCount val="1"/>
                <c:pt idx="0">
                  <c:v>0</c:v>
                </c:pt>
              </c:numCache>
            </c:numRef>
          </c:val>
          <c:extLst>
            <c:ext xmlns:c16="http://schemas.microsoft.com/office/drawing/2014/chart" uri="{C3380CC4-5D6E-409C-BE32-E72D297353CC}">
              <c16:uniqueId val="{00000004-9833-4643-853B-5A9F403C8C48}"/>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layout>
        <c:manualLayout>
          <c:xMode val="edge"/>
          <c:yMode val="edge"/>
          <c:x val="0.62347813500798033"/>
          <c:y val="0.42927316492978135"/>
          <c:w val="0.36740749627064184"/>
          <c:h val="0.179516719703092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Scopes</a:t>
            </a:r>
            <a:r>
              <a:rPr lang="de-DE" sz="1200"/>
              <a:t> - </a:t>
            </a:r>
            <a:r>
              <a:rPr lang="de-DE" sz="1200" b="1"/>
              <a:t>Scope 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8.5567089597485504E-2"/>
          <c:y val="9.6621587351355842E-2"/>
          <c:w val="0.52473894493068085"/>
          <c:h val="0.83869000137668548"/>
        </c:manualLayout>
      </c:layout>
      <c:barChart>
        <c:barDir val="col"/>
        <c:grouping val="stacked"/>
        <c:varyColors val="0"/>
        <c:ser>
          <c:idx val="5"/>
          <c:order val="0"/>
          <c:tx>
            <c:strRef>
              <c:f>Zeitreihenvergleich_location!$O$89</c:f>
              <c:strCache>
                <c:ptCount val="1"/>
                <c:pt idx="0">
                  <c:v>Scope 3.1: Eingekaufte Waren und Dienstleistungen</c:v>
                </c:pt>
              </c:strCache>
            </c:strRef>
          </c:tx>
          <c:spPr>
            <a:solidFill>
              <a:srgbClr val="70AD47"/>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Zeitreihenvergleich_location!Kat3_1</c:f>
              <c:numCache>
                <c:formatCode>General</c:formatCode>
                <c:ptCount val="1"/>
                <c:pt idx="0">
                  <c:v>0</c:v>
                </c:pt>
              </c:numCache>
            </c:numRef>
          </c:val>
          <c:extLst>
            <c:ext xmlns:c16="http://schemas.microsoft.com/office/drawing/2014/chart" uri="{C3380CC4-5D6E-409C-BE32-E72D297353CC}">
              <c16:uniqueId val="{00000005-C8F1-4BD2-9466-D8F8EFD41120}"/>
            </c:ext>
          </c:extLst>
        </c:ser>
        <c:ser>
          <c:idx val="6"/>
          <c:order val="1"/>
          <c:tx>
            <c:strRef>
              <c:f>Zeitreihenvergleich_location!$O$90</c:f>
              <c:strCache>
                <c:ptCount val="1"/>
                <c:pt idx="0">
                  <c:v>Scope 3.3: Brennstoff und energiebezogene Emissionen 
(nicht in Scope 1 und 2 enthalten)</c:v>
                </c:pt>
              </c:strCache>
            </c:strRef>
          </c:tx>
          <c:spPr>
            <a:solidFill>
              <a:srgbClr val="26447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Zeitreihenvergleich_location!Kat3_3</c:f>
              <c:numCache>
                <c:formatCode>General</c:formatCode>
                <c:ptCount val="1"/>
                <c:pt idx="0">
                  <c:v>0</c:v>
                </c:pt>
              </c:numCache>
            </c:numRef>
          </c:val>
          <c:extLst>
            <c:ext xmlns:c16="http://schemas.microsoft.com/office/drawing/2014/chart" uri="{C3380CC4-5D6E-409C-BE32-E72D297353CC}">
              <c16:uniqueId val="{00000006-C8F1-4BD2-9466-D8F8EFD41120}"/>
            </c:ext>
          </c:extLst>
        </c:ser>
        <c:ser>
          <c:idx val="7"/>
          <c:order val="2"/>
          <c:tx>
            <c:strRef>
              <c:f>Zeitreihenvergleich_location!$O$91</c:f>
              <c:strCache>
                <c:ptCount val="1"/>
                <c:pt idx="0">
                  <c:v>Scope 3.4: Transport und Verteilung (vorgelagert)</c:v>
                </c:pt>
              </c:strCache>
            </c:strRef>
          </c:tx>
          <c:spPr>
            <a:solidFill>
              <a:srgbClr val="9E480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Zeitreihenvergleich_location!Kat3_4</c:f>
              <c:numCache>
                <c:formatCode>General</c:formatCode>
                <c:ptCount val="1"/>
                <c:pt idx="0">
                  <c:v>0</c:v>
                </c:pt>
              </c:numCache>
            </c:numRef>
          </c:val>
          <c:extLst>
            <c:ext xmlns:c16="http://schemas.microsoft.com/office/drawing/2014/chart" uri="{C3380CC4-5D6E-409C-BE32-E72D297353CC}">
              <c16:uniqueId val="{00000007-C8F1-4BD2-9466-D8F8EFD41120}"/>
            </c:ext>
          </c:extLst>
        </c:ser>
        <c:ser>
          <c:idx val="8"/>
          <c:order val="3"/>
          <c:tx>
            <c:strRef>
              <c:f>Zeitreihenvergleich_location!$O$92</c:f>
              <c:strCache>
                <c:ptCount val="1"/>
                <c:pt idx="0">
                  <c:v>Scope 3.5: Abfall</c:v>
                </c:pt>
              </c:strCache>
            </c:strRef>
          </c:tx>
          <c:spPr>
            <a:solidFill>
              <a:srgbClr val="63636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Zeitreihenvergleich_location!Kat3_5</c:f>
              <c:numCache>
                <c:formatCode>General</c:formatCode>
                <c:ptCount val="1"/>
                <c:pt idx="0">
                  <c:v>0</c:v>
                </c:pt>
              </c:numCache>
            </c:numRef>
          </c:val>
          <c:extLst>
            <c:ext xmlns:c16="http://schemas.microsoft.com/office/drawing/2014/chart" uri="{C3380CC4-5D6E-409C-BE32-E72D297353CC}">
              <c16:uniqueId val="{00000008-C8F1-4BD2-9466-D8F8EFD41120}"/>
            </c:ext>
          </c:extLst>
        </c:ser>
        <c:ser>
          <c:idx val="9"/>
          <c:order val="4"/>
          <c:tx>
            <c:strRef>
              <c:f>Zeitreihenvergleich_location!$O$93</c:f>
              <c:strCache>
                <c:ptCount val="1"/>
                <c:pt idx="0">
                  <c:v>Scope 3.6: Geschäftsreisen</c:v>
                </c:pt>
              </c:strCache>
            </c:strRef>
          </c:tx>
          <c:spPr>
            <a:solidFill>
              <a:srgbClr val="99730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Zeitreihenvergleich_location!Kat3_6</c:f>
              <c:numCache>
                <c:formatCode>General</c:formatCode>
                <c:ptCount val="1"/>
                <c:pt idx="0">
                  <c:v>0</c:v>
                </c:pt>
              </c:numCache>
            </c:numRef>
          </c:val>
          <c:extLst>
            <c:ext xmlns:c16="http://schemas.microsoft.com/office/drawing/2014/chart" uri="{C3380CC4-5D6E-409C-BE32-E72D297353CC}">
              <c16:uniqueId val="{00000009-C8F1-4BD2-9466-D8F8EFD41120}"/>
            </c:ext>
          </c:extLst>
        </c:ser>
        <c:ser>
          <c:idx val="10"/>
          <c:order val="5"/>
          <c:tx>
            <c:strRef>
              <c:f>Zeitreihenvergleich_location!$O$94</c:f>
              <c:strCache>
                <c:ptCount val="1"/>
                <c:pt idx="0">
                  <c:v>Scope 3.7: Pendeln der Mitarbeitenden</c:v>
                </c:pt>
              </c:strCache>
            </c:strRef>
          </c:tx>
          <c:spPr>
            <a:solidFill>
              <a:srgbClr val="255E9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Zeitreihenvergleich_location!Kat3_7</c:f>
              <c:numCache>
                <c:formatCode>General</c:formatCode>
                <c:ptCount val="1"/>
                <c:pt idx="0">
                  <c:v>0</c:v>
                </c:pt>
              </c:numCache>
            </c:numRef>
          </c:val>
          <c:extLst>
            <c:ext xmlns:c16="http://schemas.microsoft.com/office/drawing/2014/chart" uri="{C3380CC4-5D6E-409C-BE32-E72D297353CC}">
              <c16:uniqueId val="{0000000A-C8F1-4BD2-9466-D8F8EFD41120}"/>
            </c:ext>
          </c:extLst>
        </c:ser>
        <c:ser>
          <c:idx val="11"/>
          <c:order val="6"/>
          <c:tx>
            <c:strRef>
              <c:f>Zeitreihenvergleich_location!$O$95</c:f>
              <c:strCache>
                <c:ptCount val="1"/>
                <c:pt idx="0">
                  <c:v>Scope 3.9: Transport und Verteilung (nachgelagert)</c:v>
                </c:pt>
              </c:strCache>
            </c:strRef>
          </c:tx>
          <c:spPr>
            <a:solidFill>
              <a:srgbClr val="43682B"/>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Zeitreihenvergleich_location!Kat3_9</c:f>
              <c:numCache>
                <c:formatCode>General</c:formatCode>
                <c:ptCount val="1"/>
                <c:pt idx="0">
                  <c:v>0</c:v>
                </c:pt>
              </c:numCache>
            </c:numRef>
          </c:val>
          <c:extLst>
            <c:ext xmlns:c16="http://schemas.microsoft.com/office/drawing/2014/chart" uri="{C3380CC4-5D6E-409C-BE32-E72D297353CC}">
              <c16:uniqueId val="{0000000B-C8F1-4BD2-9466-D8F8EFD41120}"/>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layout>
        <c:manualLayout>
          <c:xMode val="edge"/>
          <c:yMode val="edge"/>
          <c:x val="0.62347808660128679"/>
          <c:y val="0.23965504256637013"/>
          <c:w val="0.36740749627064184"/>
          <c:h val="0.555964462630453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b="1"/>
              <a:t>Wärmeverbrauch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Zeitreihenvergleich_location!$C$107</c:f>
              <c:strCache>
                <c:ptCount val="1"/>
                <c:pt idx="0">
                  <c:v>Erdgas</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Zeitreihenvergleich_location!Erdgas</c:f>
              <c:numCache>
                <c:formatCode>General</c:formatCode>
                <c:ptCount val="1"/>
                <c:pt idx="0">
                  <c:v>0</c:v>
                </c:pt>
              </c:numCache>
            </c:numRef>
          </c:val>
          <c:extLst>
            <c:ext xmlns:c16="http://schemas.microsoft.com/office/drawing/2014/chart" uri="{C3380CC4-5D6E-409C-BE32-E72D297353CC}">
              <c16:uniqueId val="{00000000-8EA3-43D9-9ADA-FAB4777E52B6}"/>
            </c:ext>
          </c:extLst>
        </c:ser>
        <c:ser>
          <c:idx val="1"/>
          <c:order val="1"/>
          <c:tx>
            <c:strRef>
              <c:f>Zeitreihenvergleich_location!$C$108</c:f>
              <c:strCache>
                <c:ptCount val="1"/>
                <c:pt idx="0">
                  <c:v>Biogas</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Zeitreihenvergleich_location!Biogas</c:f>
              <c:numCache>
                <c:formatCode>General</c:formatCode>
                <c:ptCount val="1"/>
                <c:pt idx="0">
                  <c:v>0</c:v>
                </c:pt>
              </c:numCache>
            </c:numRef>
          </c:val>
          <c:extLst>
            <c:ext xmlns:c16="http://schemas.microsoft.com/office/drawing/2014/chart" uri="{C3380CC4-5D6E-409C-BE32-E72D297353CC}">
              <c16:uniqueId val="{00000001-8EA3-43D9-9ADA-FAB4777E52B6}"/>
            </c:ext>
          </c:extLst>
        </c:ser>
        <c:ser>
          <c:idx val="2"/>
          <c:order val="2"/>
          <c:tx>
            <c:strRef>
              <c:f>Zeitreihenvergleich_location!$C$109</c:f>
              <c:strCache>
                <c:ptCount val="1"/>
                <c:pt idx="0">
                  <c:v>Biomethan</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Zeitreihenvergleich_location!Biomethan</c:f>
              <c:numCache>
                <c:formatCode>General</c:formatCode>
                <c:ptCount val="1"/>
                <c:pt idx="0">
                  <c:v>0</c:v>
                </c:pt>
              </c:numCache>
            </c:numRef>
          </c:val>
          <c:extLst>
            <c:ext xmlns:c16="http://schemas.microsoft.com/office/drawing/2014/chart" uri="{C3380CC4-5D6E-409C-BE32-E72D297353CC}">
              <c16:uniqueId val="{00000002-8EA3-43D9-9ADA-FAB4777E52B6}"/>
            </c:ext>
          </c:extLst>
        </c:ser>
        <c:ser>
          <c:idx val="3"/>
          <c:order val="3"/>
          <c:tx>
            <c:strRef>
              <c:f>Zeitreihenvergleich_location!$C$110</c:f>
              <c:strCache>
                <c:ptCount val="1"/>
                <c:pt idx="0">
                  <c:v>Heizöl</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Zeitreihenvergleich_location!Heizöl</c:f>
              <c:numCache>
                <c:formatCode>General</c:formatCode>
                <c:ptCount val="1"/>
                <c:pt idx="0">
                  <c:v>0</c:v>
                </c:pt>
              </c:numCache>
            </c:numRef>
          </c:val>
          <c:extLst>
            <c:ext xmlns:c16="http://schemas.microsoft.com/office/drawing/2014/chart" uri="{C3380CC4-5D6E-409C-BE32-E72D297353CC}">
              <c16:uniqueId val="{00000003-8EA3-43D9-9ADA-FAB4777E52B6}"/>
            </c:ext>
          </c:extLst>
        </c:ser>
        <c:ser>
          <c:idx val="4"/>
          <c:order val="4"/>
          <c:tx>
            <c:strRef>
              <c:f>Zeitreihenvergleich_location!$C$111</c:f>
              <c:strCache>
                <c:ptCount val="1"/>
                <c:pt idx="0">
                  <c:v>Flüssiggas</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Zeitreihenvergleich_location!Flüssiggas</c:f>
              <c:numCache>
                <c:formatCode>General</c:formatCode>
                <c:ptCount val="1"/>
                <c:pt idx="0">
                  <c:v>0</c:v>
                </c:pt>
              </c:numCache>
            </c:numRef>
          </c:val>
          <c:extLst>
            <c:ext xmlns:c16="http://schemas.microsoft.com/office/drawing/2014/chart" uri="{C3380CC4-5D6E-409C-BE32-E72D297353CC}">
              <c16:uniqueId val="{00000004-8EA3-43D9-9ADA-FAB4777E52B6}"/>
            </c:ext>
          </c:extLst>
        </c:ser>
        <c:ser>
          <c:idx val="5"/>
          <c:order val="5"/>
          <c:tx>
            <c:strRef>
              <c:f>Zeitreihenvergleich_location!$C$112</c:f>
              <c:strCache>
                <c:ptCount val="1"/>
                <c:pt idx="0">
                  <c:v>Fernwärme</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Zeitreihenvergleich_location!Fernwärme</c:f>
              <c:numCache>
                <c:formatCode>General</c:formatCode>
                <c:ptCount val="1"/>
                <c:pt idx="0">
                  <c:v>0</c:v>
                </c:pt>
              </c:numCache>
            </c:numRef>
          </c:val>
          <c:extLst>
            <c:ext xmlns:c16="http://schemas.microsoft.com/office/drawing/2014/chart" uri="{C3380CC4-5D6E-409C-BE32-E72D297353CC}">
              <c16:uniqueId val="{00000005-8EA3-43D9-9ADA-FAB4777E52B6}"/>
            </c:ext>
          </c:extLst>
        </c:ser>
        <c:ser>
          <c:idx val="6"/>
          <c:order val="6"/>
          <c:tx>
            <c:strRef>
              <c:f>Zeitreihenvergleich_location!$C$113</c:f>
              <c:strCache>
                <c:ptCount val="1"/>
                <c:pt idx="0">
                  <c:v>Holzpellets</c:v>
                </c:pt>
              </c:strCache>
            </c:strRef>
          </c:tx>
          <c:spPr>
            <a:solidFill>
              <a:schemeClr val="accent1">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Zeitreihenvergleich_location!Holzpellets</c:f>
              <c:numCache>
                <c:formatCode>General</c:formatCode>
                <c:ptCount val="1"/>
                <c:pt idx="0">
                  <c:v>0</c:v>
                </c:pt>
              </c:numCache>
            </c:numRef>
          </c:val>
          <c:extLst>
            <c:ext xmlns:c16="http://schemas.microsoft.com/office/drawing/2014/chart" uri="{C3380CC4-5D6E-409C-BE32-E72D297353CC}">
              <c16:uniqueId val="{00000006-8EA3-43D9-9ADA-FAB4777E52B6}"/>
            </c:ext>
          </c:extLst>
        </c:ser>
        <c:ser>
          <c:idx val="7"/>
          <c:order val="7"/>
          <c:tx>
            <c:strRef>
              <c:f>Zeitreihenvergleich_location!$C$114</c:f>
              <c:strCache>
                <c:ptCount val="1"/>
                <c:pt idx="0">
                  <c:v>Solarthermie</c:v>
                </c:pt>
              </c:strCache>
            </c:strRef>
          </c:tx>
          <c:spPr>
            <a:solidFill>
              <a:schemeClr val="accent2">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Zeitreihenvergleich_location!Solarthermie</c:f>
              <c:numCache>
                <c:formatCode>General</c:formatCode>
                <c:ptCount val="1"/>
                <c:pt idx="0">
                  <c:v>0</c:v>
                </c:pt>
              </c:numCache>
            </c:numRef>
          </c:val>
          <c:extLst>
            <c:ext xmlns:c16="http://schemas.microsoft.com/office/drawing/2014/chart" uri="{C3380CC4-5D6E-409C-BE32-E72D297353CC}">
              <c16:uniqueId val="{00000007-8EA3-43D9-9ADA-FAB4777E52B6}"/>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b="1"/>
              <a:t>Stromverbrauch - Netzbezug</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Zeitreihenvergleich_location!$C$119</c:f>
              <c:strCache>
                <c:ptCount val="1"/>
                <c:pt idx="0">
                  <c:v>Strombezug (Strommix Deutschland) - Netzbezug</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Zeitreihenvergleich_location!Strombezug</c:f>
              <c:numCache>
                <c:formatCode>General</c:formatCode>
                <c:ptCount val="1"/>
                <c:pt idx="0">
                  <c:v>0</c:v>
                </c:pt>
              </c:numCache>
            </c:numRef>
          </c:val>
          <c:extLst>
            <c:ext xmlns:c16="http://schemas.microsoft.com/office/drawing/2014/chart" uri="{C3380CC4-5D6E-409C-BE32-E72D297353CC}">
              <c16:uniqueId val="{00000000-9415-4CA6-8279-EFC93BB87371}"/>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layout>
        <c:manualLayout>
          <c:xMode val="edge"/>
          <c:yMode val="edge"/>
          <c:x val="0.15118421828584963"/>
          <c:y val="0.90746381048030178"/>
          <c:w val="0.6837987100436318"/>
          <c:h val="7.60854265238112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b="1"/>
              <a:t>Stromerzeugung</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Zeitreihenvergleich_location!$C$124</c:f>
              <c:strCache>
                <c:ptCount val="1"/>
                <c:pt idx="0">
                  <c:v>Diesel-Notstromaggregat</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Zeitreihenvergleich_location!Notstrom</c:f>
              <c:numCache>
                <c:formatCode>General</c:formatCode>
                <c:ptCount val="1"/>
                <c:pt idx="0">
                  <c:v>0</c:v>
                </c:pt>
              </c:numCache>
            </c:numRef>
          </c:val>
          <c:extLst>
            <c:ext xmlns:c16="http://schemas.microsoft.com/office/drawing/2014/chart" uri="{C3380CC4-5D6E-409C-BE32-E72D297353CC}">
              <c16:uniqueId val="{00000000-087B-4299-9FDA-A38B4057FCB0}"/>
            </c:ext>
          </c:extLst>
        </c:ser>
        <c:ser>
          <c:idx val="1"/>
          <c:order val="1"/>
          <c:tx>
            <c:strRef>
              <c:f>Zeitreihenvergleich_location!$C$125</c:f>
              <c:strCache>
                <c:ptCount val="1"/>
                <c:pt idx="0">
                  <c:v>Strom Eigenerzeugung (Photovoltaik) - gesamt</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Zeitreihenvergleich_location!Strom_eigen</c:f>
              <c:numCache>
                <c:formatCode>General</c:formatCode>
                <c:ptCount val="1"/>
                <c:pt idx="0">
                  <c:v>0</c:v>
                </c:pt>
              </c:numCache>
            </c:numRef>
          </c:val>
          <c:extLst>
            <c:ext xmlns:c16="http://schemas.microsoft.com/office/drawing/2014/chart" uri="{C3380CC4-5D6E-409C-BE32-E72D297353CC}">
              <c16:uniqueId val="{00000001-087B-4299-9FDA-A38B4057FCB0}"/>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Gesamtemissionen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clustered"/>
        <c:varyColors val="0"/>
        <c:ser>
          <c:idx val="0"/>
          <c:order val="0"/>
          <c:tx>
            <c:strRef>
              <c:f>Zeitreihenvergleich_market!$B$9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Zeitreihenvergleich_market!Gesamt_KBK</c:f>
              <c:numCache>
                <c:formatCode>General</c:formatCode>
                <c:ptCount val="1"/>
                <c:pt idx="0">
                  <c:v>0</c:v>
                </c:pt>
              </c:numCache>
            </c:numRef>
          </c:val>
          <c:extLst>
            <c:ext xmlns:c16="http://schemas.microsoft.com/office/drawing/2014/chart" uri="{C3380CC4-5D6E-409C-BE32-E72D297353CC}">
              <c16:uniqueId val="{00000000-5190-4410-8990-C1A32347318C}"/>
            </c:ext>
          </c:extLst>
        </c:ser>
        <c:ser>
          <c:idx val="1"/>
          <c:order val="1"/>
          <c:tx>
            <c:strRef>
              <c:f>Zeitreihenvergleich_market!$B$10:$C$10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Zeitreihenvergleich_market!Gesamt_KBKPlus</c:f>
              <c:numCache>
                <c:formatCode>General</c:formatCode>
                <c:ptCount val="1"/>
                <c:pt idx="0">
                  <c:v>0</c:v>
                </c:pt>
              </c:numCache>
            </c:numRef>
          </c:val>
          <c:extLst>
            <c:ext xmlns:c16="http://schemas.microsoft.com/office/drawing/2014/chart" uri="{C3380CC4-5D6E-409C-BE32-E72D297353CC}">
              <c16:uniqueId val="{00000001-5190-4410-8990-C1A32347318C}"/>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Gesamtemissionen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Zeitreihenvergleich_market!$B$9:$C$9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Zeitreihenvergleich_market!Gesamt_KBK</c:f>
              <c:numCache>
                <c:formatCode>General</c:formatCode>
                <c:ptCount val="1"/>
                <c:pt idx="0">
                  <c:v>0</c:v>
                </c:pt>
              </c:numCache>
            </c:numRef>
          </c:val>
          <c:extLst>
            <c:ext xmlns:c16="http://schemas.microsoft.com/office/drawing/2014/chart" uri="{C3380CC4-5D6E-409C-BE32-E72D297353CC}">
              <c16:uniqueId val="{00000000-972F-464F-A294-A6A8844A7B32}"/>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Gesamtemissionen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1"/>
          <c:order val="0"/>
          <c:tx>
            <c:strRef>
              <c:f>Zeitreihenvergleich_market!$B$10:$C$10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Zeitreihenvergleich_market!Gesamt_KBKPlus</c:f>
              <c:numCache>
                <c:formatCode>General</c:formatCode>
                <c:ptCount val="1"/>
                <c:pt idx="0">
                  <c:v>0</c:v>
                </c:pt>
              </c:numCache>
            </c:numRef>
          </c:val>
          <c:extLst>
            <c:ext xmlns:c16="http://schemas.microsoft.com/office/drawing/2014/chart" uri="{C3380CC4-5D6E-409C-BE32-E72D297353CC}">
              <c16:uniqueId val="{00000000-2102-48D8-9E3A-F9AF8500C0C8}"/>
            </c:ext>
          </c:extLst>
        </c:ser>
        <c:dLbls>
          <c:dLblPos val="ctr"/>
          <c:showLegendKey val="0"/>
          <c:showVal val="1"/>
          <c:showCatName val="0"/>
          <c:showSerName val="0"/>
          <c:showPercent val="0"/>
          <c:showBubbleSize val="0"/>
        </c:dLbls>
        <c:gapWidth val="100"/>
        <c:overlap val="100"/>
        <c:axId val="1050386991"/>
        <c:axId val="1050387951"/>
      </c:barChart>
      <c:date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Offset val="100"/>
        <c:baseTimeUnit val="days"/>
      </c:date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Gesamtemissionen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1"/>
          <c:order val="0"/>
          <c:tx>
            <c:strRef>
              <c:f>Zeitreihenvergleich_location!$B$10:$C$10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Zeitreihenvergleich_location!Gesamt_KBKPlus</c:f>
              <c:numCache>
                <c:formatCode>General</c:formatCode>
                <c:ptCount val="1"/>
                <c:pt idx="0">
                  <c:v>0</c:v>
                </c:pt>
              </c:numCache>
            </c:numRef>
          </c:val>
          <c:extLst>
            <c:ext xmlns:c16="http://schemas.microsoft.com/office/drawing/2014/chart" uri="{C3380CC4-5D6E-409C-BE32-E72D297353CC}">
              <c16:uniqueId val="{00000001-3190-47D9-AAEA-4D067C63D3D5}"/>
            </c:ext>
          </c:extLst>
        </c:ser>
        <c:dLbls>
          <c:dLblPos val="ctr"/>
          <c:showLegendKey val="0"/>
          <c:showVal val="1"/>
          <c:showCatName val="0"/>
          <c:showSerName val="0"/>
          <c:showPercent val="0"/>
          <c:showBubbleSize val="0"/>
        </c:dLbls>
        <c:gapWidth val="100"/>
        <c:overlap val="100"/>
        <c:axId val="1050386991"/>
        <c:axId val="1050387951"/>
      </c:barChart>
      <c:date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Offset val="100"/>
        <c:baseTimeUnit val="days"/>
      </c:date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mitarbeiterbezogene Treibhausgasintensität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clustered"/>
        <c:varyColors val="0"/>
        <c:ser>
          <c:idx val="0"/>
          <c:order val="0"/>
          <c:tx>
            <c:strRef>
              <c:f>Zeitreihenvergleich_market!$B$22</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Zeitreihenvergleich_market!MA_KBK</c:f>
              <c:numCache>
                <c:formatCode>General</c:formatCode>
                <c:ptCount val="1"/>
                <c:pt idx="0">
                  <c:v>0</c:v>
                </c:pt>
              </c:numCache>
            </c:numRef>
          </c:val>
          <c:extLst>
            <c:ext xmlns:c16="http://schemas.microsoft.com/office/drawing/2014/chart" uri="{C3380CC4-5D6E-409C-BE32-E72D297353CC}">
              <c16:uniqueId val="{00000000-D827-4FD5-AD04-8452C670A241}"/>
            </c:ext>
          </c:extLst>
        </c:ser>
        <c:ser>
          <c:idx val="1"/>
          <c:order val="1"/>
          <c:tx>
            <c:strRef>
              <c:f>Zeitreihenvergleich_market!$B$23</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Zeitreihenvergleich_market!MA_KBKPlus</c:f>
              <c:numCache>
                <c:formatCode>General</c:formatCode>
                <c:ptCount val="1"/>
                <c:pt idx="0">
                  <c:v>0</c:v>
                </c:pt>
              </c:numCache>
            </c:numRef>
          </c:val>
          <c:extLst>
            <c:ext xmlns:c16="http://schemas.microsoft.com/office/drawing/2014/chart" uri="{C3380CC4-5D6E-409C-BE32-E72D297353CC}">
              <c16:uniqueId val="{00000001-D827-4FD5-AD04-8452C670A241}"/>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mitarbeiterbezogene Treibhausgasintensität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Zeitreihenvergleich_market!$B$22</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Zeitreihenvergleich_market!MA_KBK</c:f>
              <c:numCache>
                <c:formatCode>General</c:formatCode>
                <c:ptCount val="1"/>
                <c:pt idx="0">
                  <c:v>0</c:v>
                </c:pt>
              </c:numCache>
            </c:numRef>
          </c:val>
          <c:extLst>
            <c:ext xmlns:c16="http://schemas.microsoft.com/office/drawing/2014/chart" uri="{C3380CC4-5D6E-409C-BE32-E72D297353CC}">
              <c16:uniqueId val="{00000000-BFCD-4819-8EB4-2BD8A9E57DB8}"/>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mitarbeiterbezogene Treibhausgasintensität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Zeitreihenvergleich_market!$B$23</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Zeitreihenvergleich_market!MA_KBKPlus</c:f>
              <c:numCache>
                <c:formatCode>General</c:formatCode>
                <c:ptCount val="1"/>
                <c:pt idx="0">
                  <c:v>0</c:v>
                </c:pt>
              </c:numCache>
            </c:numRef>
          </c:val>
          <c:extLst>
            <c:ext xmlns:c16="http://schemas.microsoft.com/office/drawing/2014/chart" uri="{C3380CC4-5D6E-409C-BE32-E72D297353CC}">
              <c16:uniqueId val="{00000000-9EBC-46F2-A8A1-01DF90806AE3}"/>
            </c:ext>
          </c:extLst>
        </c:ser>
        <c:dLbls>
          <c:dLblPos val="ctr"/>
          <c:showLegendKey val="0"/>
          <c:showVal val="1"/>
          <c:showCatName val="0"/>
          <c:showSerName val="0"/>
          <c:showPercent val="0"/>
          <c:showBubbleSize val="0"/>
        </c:dLbls>
        <c:gapWidth val="100"/>
        <c:overlap val="100"/>
        <c:axId val="1050386991"/>
        <c:axId val="1050387951"/>
      </c:barChart>
      <c:date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Offset val="100"/>
        <c:baseTimeUnit val="days"/>
      </c:date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flächenbezogene Treibhausgasintensität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clustered"/>
        <c:varyColors val="0"/>
        <c:ser>
          <c:idx val="0"/>
          <c:order val="0"/>
          <c:tx>
            <c:strRef>
              <c:f>Zeitreihenvergleich_market!$B$9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Zeitreihenvergleich_market!m2_KBK</c:f>
              <c:numCache>
                <c:formatCode>General</c:formatCode>
                <c:ptCount val="1"/>
                <c:pt idx="0">
                  <c:v>0</c:v>
                </c:pt>
              </c:numCache>
            </c:numRef>
          </c:val>
          <c:extLst>
            <c:ext xmlns:c16="http://schemas.microsoft.com/office/drawing/2014/chart" uri="{C3380CC4-5D6E-409C-BE32-E72D297353CC}">
              <c16:uniqueId val="{00000000-2BDA-4C4E-82D9-5330D750A819}"/>
            </c:ext>
          </c:extLst>
        </c:ser>
        <c:ser>
          <c:idx val="1"/>
          <c:order val="1"/>
          <c:tx>
            <c:strRef>
              <c:f>Zeitreihenvergleich_market!$B$10:$C$10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Zeitreihenvergleich_market!m2_KBKPlus</c:f>
              <c:numCache>
                <c:formatCode>General</c:formatCode>
                <c:ptCount val="1"/>
                <c:pt idx="0">
                  <c:v>0</c:v>
                </c:pt>
              </c:numCache>
            </c:numRef>
          </c:val>
          <c:extLst>
            <c:ext xmlns:c16="http://schemas.microsoft.com/office/drawing/2014/chart" uri="{C3380CC4-5D6E-409C-BE32-E72D297353CC}">
              <c16:uniqueId val="{00000001-2BDA-4C4E-82D9-5330D750A819}"/>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e/m</a:t>
                </a:r>
                <a:r>
                  <a:rPr lang="de-DE" sz="1000" b="0" i="0" u="none" strike="noStrike" kern="1200" baseline="30000">
                    <a:solidFill>
                      <a:sysClr val="windowText" lastClr="000000"/>
                    </a:solidFill>
                  </a:rPr>
                  <a:t>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flächenbezogene Treibhausgasintensität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Zeitreihenvergleich_market!$B$9:$C$9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Zeitreihenvergleich_market!m2_KBK</c:f>
              <c:numCache>
                <c:formatCode>General</c:formatCode>
                <c:ptCount val="1"/>
                <c:pt idx="0">
                  <c:v>0</c:v>
                </c:pt>
              </c:numCache>
            </c:numRef>
          </c:val>
          <c:extLst>
            <c:ext xmlns:c16="http://schemas.microsoft.com/office/drawing/2014/chart" uri="{C3380CC4-5D6E-409C-BE32-E72D297353CC}">
              <c16:uniqueId val="{00000000-EE5A-4F78-B97B-0BB4DD3BDE7F}"/>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e/m</a:t>
                </a:r>
                <a:r>
                  <a:rPr lang="de-DE" sz="1000" b="0" i="0" u="none" strike="noStrike" kern="1200" baseline="30000">
                    <a:solidFill>
                      <a:sysClr val="windowText" lastClr="000000"/>
                    </a:solidFill>
                  </a:rPr>
                  <a:t>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flächenbezogene Treibhausgasintensität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1"/>
          <c:order val="0"/>
          <c:tx>
            <c:strRef>
              <c:f>Zeitreihenvergleich_market!$B$10:$C$10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Zeitreihenvergleich_market!m2_KBKPlus</c:f>
              <c:numCache>
                <c:formatCode>General</c:formatCode>
                <c:ptCount val="1"/>
                <c:pt idx="0">
                  <c:v>0</c:v>
                </c:pt>
              </c:numCache>
            </c:numRef>
          </c:val>
          <c:extLst>
            <c:ext xmlns:c16="http://schemas.microsoft.com/office/drawing/2014/chart" uri="{C3380CC4-5D6E-409C-BE32-E72D297353CC}">
              <c16:uniqueId val="{00000000-AD92-445D-A300-101727F82F78}"/>
            </c:ext>
          </c:extLst>
        </c:ser>
        <c:dLbls>
          <c:dLblPos val="ctr"/>
          <c:showLegendKey val="0"/>
          <c:showVal val="1"/>
          <c:showCatName val="0"/>
          <c:showSerName val="0"/>
          <c:showPercent val="0"/>
          <c:showBubbleSize val="0"/>
        </c:dLbls>
        <c:gapWidth val="100"/>
        <c:overlap val="100"/>
        <c:axId val="1050386991"/>
        <c:axId val="1050387951"/>
      </c:barChart>
      <c:date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Offset val="100"/>
        <c:baseTimeUnit val="days"/>
      </c:date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e/m</a:t>
                </a:r>
                <a:r>
                  <a:rPr lang="de-DE" sz="1000" b="0" i="0" u="none" strike="noStrike" kern="1200" baseline="30000">
                    <a:solidFill>
                      <a:sysClr val="windowText" lastClr="000000"/>
                    </a:solidFill>
                  </a:rPr>
                  <a:t>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besucherbezogene Treibhausgasintensität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clustered"/>
        <c:varyColors val="0"/>
        <c:ser>
          <c:idx val="0"/>
          <c:order val="0"/>
          <c:tx>
            <c:strRef>
              <c:f>Zeitreihenvergleich_market!$B$9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Zeitreihenvergleich_market!Bes_KBK</c:f>
              <c:numCache>
                <c:formatCode>General</c:formatCode>
                <c:ptCount val="1"/>
                <c:pt idx="0">
                  <c:v>0</c:v>
                </c:pt>
              </c:numCache>
            </c:numRef>
          </c:val>
          <c:extLst>
            <c:ext xmlns:c16="http://schemas.microsoft.com/office/drawing/2014/chart" uri="{C3380CC4-5D6E-409C-BE32-E72D297353CC}">
              <c16:uniqueId val="{00000000-1891-4EE5-AF06-C2A2F97CD8D1}"/>
            </c:ext>
          </c:extLst>
        </c:ser>
        <c:ser>
          <c:idx val="1"/>
          <c:order val="1"/>
          <c:tx>
            <c:strRef>
              <c:f>Zeitreihenvergleich_market!$B$10:$C$10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Zeitreihenvergleich_market!Bes_KBKPlus</c:f>
              <c:numCache>
                <c:formatCode>General</c:formatCode>
                <c:ptCount val="1"/>
                <c:pt idx="0">
                  <c:v>0</c:v>
                </c:pt>
              </c:numCache>
            </c:numRef>
          </c:val>
          <c:extLst>
            <c:ext xmlns:c16="http://schemas.microsoft.com/office/drawing/2014/chart" uri="{C3380CC4-5D6E-409C-BE32-E72D297353CC}">
              <c16:uniqueId val="{00000001-1891-4EE5-AF06-C2A2F97CD8D1}"/>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besucherbezogene Treibhausgasintensität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Zeitreihenvergleich_market!$B$9:$C$9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Zeitreihenvergleich_market!Bes_KBK</c:f>
              <c:numCache>
                <c:formatCode>General</c:formatCode>
                <c:ptCount val="1"/>
                <c:pt idx="0">
                  <c:v>0</c:v>
                </c:pt>
              </c:numCache>
            </c:numRef>
          </c:val>
          <c:extLst>
            <c:ext xmlns:c16="http://schemas.microsoft.com/office/drawing/2014/chart" uri="{C3380CC4-5D6E-409C-BE32-E72D297353CC}">
              <c16:uniqueId val="{00000000-D92E-4FEE-8D04-E66F21F985AC}"/>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besucherbezogene Treibhausgasintensität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1"/>
          <c:order val="0"/>
          <c:tx>
            <c:strRef>
              <c:f>Zeitreihenvergleich_market!$B$10:$C$10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Zeitreihenvergleich_market!Bes_KBKPlus</c:f>
              <c:numCache>
                <c:formatCode>General</c:formatCode>
                <c:ptCount val="1"/>
                <c:pt idx="0">
                  <c:v>0</c:v>
                </c:pt>
              </c:numCache>
            </c:numRef>
          </c:val>
          <c:extLst>
            <c:ext xmlns:c16="http://schemas.microsoft.com/office/drawing/2014/chart" uri="{C3380CC4-5D6E-409C-BE32-E72D297353CC}">
              <c16:uniqueId val="{00000000-9FC2-474E-ADC0-3B3FF84BD8F2}"/>
            </c:ext>
          </c:extLst>
        </c:ser>
        <c:dLbls>
          <c:dLblPos val="ctr"/>
          <c:showLegendKey val="0"/>
          <c:showVal val="1"/>
          <c:showCatName val="0"/>
          <c:showSerName val="0"/>
          <c:showPercent val="0"/>
          <c:showBubbleSize val="0"/>
        </c:dLbls>
        <c:gapWidth val="100"/>
        <c:overlap val="100"/>
        <c:axId val="1050386991"/>
        <c:axId val="1050387951"/>
      </c:barChart>
      <c:date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Offset val="100"/>
        <c:baseTimeUnit val="days"/>
      </c:date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Papierverbrauch Büro - </a:t>
            </a:r>
            <a:r>
              <a:rPr lang="de-DE" sz="1200" b="1"/>
              <a:t>Beyond Carbon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Zeitreihenvergleich_market!$C$51</c:f>
              <c:strCache>
                <c:ptCount val="1"/>
                <c:pt idx="0">
                  <c:v>Papierverbrauch Büro (in Blatt Papier)</c:v>
                </c:pt>
              </c:strCache>
            </c:strRef>
          </c:tx>
          <c:spPr>
            <a:solidFill>
              <a:srgbClr val="BBE8F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Zeitreihenvergleich_market!Papier</c:f>
              <c:numCache>
                <c:formatCode>General</c:formatCode>
                <c:ptCount val="1"/>
                <c:pt idx="0">
                  <c:v>0</c:v>
                </c:pt>
              </c:numCache>
            </c:numRef>
          </c:val>
          <c:extLst>
            <c:ext xmlns:c16="http://schemas.microsoft.com/office/drawing/2014/chart" uri="{C3380CC4-5D6E-409C-BE32-E72D297353CC}">
              <c16:uniqueId val="{00000000-43BA-4471-9FEE-3001B948399F}"/>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Blatt Papier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mitarbeiterbezogene Treibhausgasintensität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clustered"/>
        <c:varyColors val="0"/>
        <c:ser>
          <c:idx val="0"/>
          <c:order val="0"/>
          <c:tx>
            <c:strRef>
              <c:f>Zeitreihenvergleich_location!$B$22</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Zeitreihenvergleich_location!MA_KBK</c:f>
              <c:numCache>
                <c:formatCode>General</c:formatCode>
                <c:ptCount val="1"/>
                <c:pt idx="0">
                  <c:v>0</c:v>
                </c:pt>
              </c:numCache>
            </c:numRef>
          </c:val>
          <c:extLst>
            <c:ext xmlns:c16="http://schemas.microsoft.com/office/drawing/2014/chart" uri="{C3380CC4-5D6E-409C-BE32-E72D297353CC}">
              <c16:uniqueId val="{00000000-1A62-45FA-B713-2B85C0D07266}"/>
            </c:ext>
          </c:extLst>
        </c:ser>
        <c:ser>
          <c:idx val="1"/>
          <c:order val="1"/>
          <c:tx>
            <c:strRef>
              <c:f>Zeitreihenvergleich_location!$B$23</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Zeitreihenvergleich_location!MA_KBKPlus</c:f>
              <c:numCache>
                <c:formatCode>General</c:formatCode>
                <c:ptCount val="1"/>
                <c:pt idx="0">
                  <c:v>0</c:v>
                </c:pt>
              </c:numCache>
            </c:numRef>
          </c:val>
          <c:extLst>
            <c:ext xmlns:c16="http://schemas.microsoft.com/office/drawing/2014/chart" uri="{C3380CC4-5D6E-409C-BE32-E72D297353CC}">
              <c16:uniqueId val="{00000003-1A62-45FA-B713-2B85C0D07266}"/>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Druck- und Werbematerialien - </a:t>
            </a:r>
            <a:r>
              <a:rPr lang="de-DE" sz="1200" b="1"/>
              <a:t>Beyond Carbon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Zeitreihenvergleich_market!$C$52</c:f>
              <c:strCache>
                <c:ptCount val="1"/>
                <c:pt idx="0">
                  <c:v>Druck- und Werbematerialien (in kg)</c:v>
                </c:pt>
              </c:strCache>
            </c:strRef>
          </c:tx>
          <c:spPr>
            <a:solidFill>
              <a:srgbClr val="BBE8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Zeitreihenvergleich_market!Druck</c:f>
              <c:numCache>
                <c:formatCode>General</c:formatCode>
                <c:ptCount val="1"/>
                <c:pt idx="0">
                  <c:v>0</c:v>
                </c:pt>
              </c:numCache>
            </c:numRef>
          </c:val>
          <c:extLst>
            <c:ext xmlns:c16="http://schemas.microsoft.com/office/drawing/2014/chart" uri="{C3380CC4-5D6E-409C-BE32-E72D297353CC}">
              <c16:uniqueId val="{00000000-B4B4-4D44-98CD-4BB4078D565F}"/>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Verpackungsmaterialien - </a:t>
            </a:r>
            <a:r>
              <a:rPr lang="de-DE" sz="1200" b="1"/>
              <a:t>Beyond Carbon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Zeitreihenvergleich_market!$C$53</c:f>
              <c:strCache>
                <c:ptCount val="1"/>
                <c:pt idx="0">
                  <c:v>Verpackungsmaterialien (in kg)</c:v>
                </c:pt>
              </c:strCache>
            </c:strRef>
          </c:tx>
          <c:spPr>
            <a:solidFill>
              <a:srgbClr val="BBE8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Zeitreihenvergleich_market!Verpack</c:f>
              <c:numCache>
                <c:formatCode>General</c:formatCode>
                <c:ptCount val="1"/>
                <c:pt idx="0">
                  <c:v>0</c:v>
                </c:pt>
              </c:numCache>
            </c:numRef>
          </c:val>
          <c:extLst>
            <c:ext xmlns:c16="http://schemas.microsoft.com/office/drawing/2014/chart" uri="{C3380CC4-5D6E-409C-BE32-E72D297353CC}">
              <c16:uniqueId val="{00000000-7D54-45D4-BB4B-495B4255AD70}"/>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Wasserverbrauch - </a:t>
            </a:r>
            <a:r>
              <a:rPr lang="de-DE" sz="1200" b="1"/>
              <a:t>Beyond Carbon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Zeitreihenvergleich_market!$C$54</c:f>
              <c:strCache>
                <c:ptCount val="1"/>
                <c:pt idx="0">
                  <c:v>Wasserverbrauch (in m3)</c:v>
                </c:pt>
              </c:strCache>
            </c:strRef>
          </c:tx>
          <c:spPr>
            <a:solidFill>
              <a:srgbClr val="BBE8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Zeitreihenvergleich_market!Wasser</c:f>
              <c:numCache>
                <c:formatCode>General</c:formatCode>
                <c:ptCount val="1"/>
                <c:pt idx="0">
                  <c:v>0</c:v>
                </c:pt>
              </c:numCache>
            </c:numRef>
          </c:val>
          <c:extLst>
            <c:ext xmlns:c16="http://schemas.microsoft.com/office/drawing/2014/chart" uri="{C3380CC4-5D6E-409C-BE32-E72D297353CC}">
              <c16:uniqueId val="{00000000-1314-4AFF-B694-C489FEEEF202}"/>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m</a:t>
                </a:r>
                <a:r>
                  <a:rPr lang="de-DE" sz="1000" b="0" i="0" u="none" strike="noStrike" kern="1200" baseline="30000">
                    <a:solidFill>
                      <a:sysClr val="windowText" lastClr="000000"/>
                    </a:solidFill>
                  </a:rPr>
                  <a:t>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Themenbereichen</a:t>
            </a:r>
            <a:r>
              <a:rPr lang="de-DE" sz="1200"/>
              <a:t>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Zeitreihenvergleich_market!$C$60</c:f>
              <c:strCache>
                <c:ptCount val="1"/>
                <c:pt idx="0">
                  <c:v>Wärme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Zeitreihenvergleich_market!Wärme</c:f>
              <c:numCache>
                <c:formatCode>General</c:formatCode>
                <c:ptCount val="1"/>
                <c:pt idx="0">
                  <c:v>0</c:v>
                </c:pt>
              </c:numCache>
            </c:numRef>
          </c:val>
          <c:extLst>
            <c:ext xmlns:c16="http://schemas.microsoft.com/office/drawing/2014/chart" uri="{C3380CC4-5D6E-409C-BE32-E72D297353CC}">
              <c16:uniqueId val="{00000000-94EC-4E2E-9FA0-971DD3865438}"/>
            </c:ext>
          </c:extLst>
        </c:ser>
        <c:ser>
          <c:idx val="1"/>
          <c:order val="1"/>
          <c:tx>
            <c:strRef>
              <c:f>Zeitreihenvergleich_market!$C$61</c:f>
              <c:strCache>
                <c:ptCount val="1"/>
                <c:pt idx="0">
                  <c:v>Strom</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Zeitreihenvergleich_market!Strom</c:f>
              <c:numCache>
                <c:formatCode>General</c:formatCode>
                <c:ptCount val="1"/>
                <c:pt idx="0">
                  <c:v>0</c:v>
                </c:pt>
              </c:numCache>
            </c:numRef>
          </c:val>
          <c:extLst>
            <c:ext xmlns:c16="http://schemas.microsoft.com/office/drawing/2014/chart" uri="{C3380CC4-5D6E-409C-BE32-E72D297353CC}">
              <c16:uniqueId val="{00000001-94EC-4E2E-9FA0-971DD3865438}"/>
            </c:ext>
          </c:extLst>
        </c:ser>
        <c:ser>
          <c:idx val="2"/>
          <c:order val="2"/>
          <c:tx>
            <c:strRef>
              <c:f>Zeitreihenvergleich_market!$C$62</c:f>
              <c:strCache>
                <c:ptCount val="1"/>
                <c:pt idx="0">
                  <c:v>Kühl- und Kältemittel</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Zeitreihenvergleich_market!KuK</c:f>
              <c:numCache>
                <c:formatCode>General</c:formatCode>
                <c:ptCount val="1"/>
                <c:pt idx="0">
                  <c:v>0</c:v>
                </c:pt>
              </c:numCache>
            </c:numRef>
          </c:val>
          <c:extLst>
            <c:ext xmlns:c16="http://schemas.microsoft.com/office/drawing/2014/chart" uri="{C3380CC4-5D6E-409C-BE32-E72D297353CC}">
              <c16:uniqueId val="{00000002-94EC-4E2E-9FA0-971DD3865438}"/>
            </c:ext>
          </c:extLst>
        </c:ser>
        <c:ser>
          <c:idx val="3"/>
          <c:order val="3"/>
          <c:tx>
            <c:strRef>
              <c:f>Zeitreihenvergleich_market!$C$63</c:f>
              <c:strCache>
                <c:ptCount val="1"/>
                <c:pt idx="0">
                  <c:v>Fuhrpark</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Zeitreihenvergleich_market!Fuhrpark</c:f>
              <c:numCache>
                <c:formatCode>General</c:formatCode>
                <c:ptCount val="1"/>
                <c:pt idx="0">
                  <c:v>0</c:v>
                </c:pt>
              </c:numCache>
            </c:numRef>
          </c:val>
          <c:extLst>
            <c:ext xmlns:c16="http://schemas.microsoft.com/office/drawing/2014/chart" uri="{C3380CC4-5D6E-409C-BE32-E72D297353CC}">
              <c16:uniqueId val="{00000003-94EC-4E2E-9FA0-971DD3865438}"/>
            </c:ext>
          </c:extLst>
        </c:ser>
        <c:ser>
          <c:idx val="4"/>
          <c:order val="4"/>
          <c:tx>
            <c:strRef>
              <c:f>Zeitreihenvergleich_market!$C$64</c:f>
              <c:strCache>
                <c:ptCount val="1"/>
                <c:pt idx="0">
                  <c:v>Geschäftsreisen</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Zeitreihenvergleich_market!Geschäftsreisen</c:f>
              <c:numCache>
                <c:formatCode>General</c:formatCode>
                <c:ptCount val="1"/>
                <c:pt idx="0">
                  <c:v>0</c:v>
                </c:pt>
              </c:numCache>
            </c:numRef>
          </c:val>
          <c:extLst>
            <c:ext xmlns:c16="http://schemas.microsoft.com/office/drawing/2014/chart" uri="{C3380CC4-5D6E-409C-BE32-E72D297353CC}">
              <c16:uniqueId val="{00000004-94EC-4E2E-9FA0-971DD3865438}"/>
            </c:ext>
          </c:extLst>
        </c:ser>
        <c:ser>
          <c:idx val="5"/>
          <c:order val="5"/>
          <c:tx>
            <c:strRef>
              <c:f>Zeitreihenvergleich_market!$C$65</c:f>
              <c:strCache>
                <c:ptCount val="1"/>
                <c:pt idx="0">
                  <c:v>Pendeln der Mitarbeitenden</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Zeitreihenvergleich_market!Pendeln</c:f>
              <c:numCache>
                <c:formatCode>General</c:formatCode>
                <c:ptCount val="1"/>
                <c:pt idx="0">
                  <c:v>0</c:v>
                </c:pt>
              </c:numCache>
            </c:numRef>
          </c:val>
          <c:extLst>
            <c:ext xmlns:c16="http://schemas.microsoft.com/office/drawing/2014/chart" uri="{C3380CC4-5D6E-409C-BE32-E72D297353CC}">
              <c16:uniqueId val="{00000005-94EC-4E2E-9FA0-971DD3865438}"/>
            </c:ext>
          </c:extLst>
        </c:ser>
        <c:ser>
          <c:idx val="6"/>
          <c:order val="6"/>
          <c:tx>
            <c:strRef>
              <c:f>Zeitreihenvergleich_market!$C$66</c:f>
              <c:strCache>
                <c:ptCount val="1"/>
                <c:pt idx="0">
                  <c:v>Externe</c:v>
                </c:pt>
              </c:strCache>
            </c:strRef>
          </c:tx>
          <c:spPr>
            <a:solidFill>
              <a:schemeClr val="accent1">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Zeitreihenvergleich_market!Externe</c:f>
              <c:numCache>
                <c:formatCode>General</c:formatCode>
                <c:ptCount val="1"/>
                <c:pt idx="0">
                  <c:v>0</c:v>
                </c:pt>
              </c:numCache>
            </c:numRef>
          </c:val>
          <c:extLst>
            <c:ext xmlns:c16="http://schemas.microsoft.com/office/drawing/2014/chart" uri="{C3380CC4-5D6E-409C-BE32-E72D297353CC}">
              <c16:uniqueId val="{00000006-94EC-4E2E-9FA0-971DD3865438}"/>
            </c:ext>
          </c:extLst>
        </c:ser>
        <c:ser>
          <c:idx val="7"/>
          <c:order val="7"/>
          <c:tx>
            <c:strRef>
              <c:f>Zeitreihenvergleich_market!$C$67</c:f>
              <c:strCache>
                <c:ptCount val="1"/>
                <c:pt idx="0">
                  <c:v>Warentransporte</c:v>
                </c:pt>
              </c:strCache>
            </c:strRef>
          </c:tx>
          <c:spPr>
            <a:solidFill>
              <a:schemeClr val="accent2">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Zeitreihenvergleich_market!Logistik</c:f>
              <c:numCache>
                <c:formatCode>General</c:formatCode>
                <c:ptCount val="1"/>
                <c:pt idx="0">
                  <c:v>0</c:v>
                </c:pt>
              </c:numCache>
            </c:numRef>
          </c:val>
          <c:extLst>
            <c:ext xmlns:c16="http://schemas.microsoft.com/office/drawing/2014/chart" uri="{C3380CC4-5D6E-409C-BE32-E72D297353CC}">
              <c16:uniqueId val="{00000007-94EC-4E2E-9FA0-971DD3865438}"/>
            </c:ext>
          </c:extLst>
        </c:ser>
        <c:ser>
          <c:idx val="8"/>
          <c:order val="8"/>
          <c:tx>
            <c:strRef>
              <c:f>Zeitreihenvergleich_market!$C$69</c:f>
              <c:strCache>
                <c:ptCount val="1"/>
                <c:pt idx="0">
                  <c:v>Anreise der Besuchenden</c:v>
                </c:pt>
              </c:strCache>
            </c:strRef>
          </c:tx>
          <c:spPr>
            <a:solidFill>
              <a:schemeClr val="accent3">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Zeitreihenvergleich_market!Besucher</c:f>
              <c:numCache>
                <c:formatCode>General</c:formatCode>
                <c:ptCount val="1"/>
                <c:pt idx="0">
                  <c:v>0</c:v>
                </c:pt>
              </c:numCache>
            </c:numRef>
          </c:val>
          <c:extLst>
            <c:ext xmlns:c16="http://schemas.microsoft.com/office/drawing/2014/chart" uri="{C3380CC4-5D6E-409C-BE32-E72D297353CC}">
              <c16:uniqueId val="{00000008-94EC-4E2E-9FA0-971DD3865438}"/>
            </c:ext>
          </c:extLst>
        </c:ser>
        <c:ser>
          <c:idx val="9"/>
          <c:order val="9"/>
          <c:tx>
            <c:strRef>
              <c:f>Zeitreihenvergleich_market!$C$70</c:f>
              <c:strCache>
                <c:ptCount val="1"/>
                <c:pt idx="0">
                  <c:v>Einkauf Medien</c:v>
                </c:pt>
              </c:strCache>
            </c:strRef>
          </c:tx>
          <c:spPr>
            <a:solidFill>
              <a:schemeClr val="accent4">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Zeitreihenvergleich_market!Medien</c:f>
              <c:numCache>
                <c:formatCode>General</c:formatCode>
                <c:ptCount val="1"/>
                <c:pt idx="0">
                  <c:v>0</c:v>
                </c:pt>
              </c:numCache>
            </c:numRef>
          </c:val>
          <c:extLst>
            <c:ext xmlns:c16="http://schemas.microsoft.com/office/drawing/2014/chart" uri="{C3380CC4-5D6E-409C-BE32-E72D297353CC}">
              <c16:uniqueId val="{00000009-94EC-4E2E-9FA0-971DD3865438}"/>
            </c:ext>
          </c:extLst>
        </c:ser>
        <c:ser>
          <c:idx val="10"/>
          <c:order val="10"/>
          <c:tx>
            <c:strRef>
              <c:f>Zeitreihenvergleich_market!$C$71</c:f>
              <c:strCache>
                <c:ptCount val="1"/>
                <c:pt idx="0">
                  <c:v>IT-Dienstleistungen</c:v>
                </c:pt>
              </c:strCache>
            </c:strRef>
          </c:tx>
          <c:spPr>
            <a:solidFill>
              <a:schemeClr val="accent5">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Zeitreihenvergleich_market!IT</c:f>
              <c:numCache>
                <c:formatCode>General</c:formatCode>
                <c:ptCount val="1"/>
                <c:pt idx="0">
                  <c:v>0</c:v>
                </c:pt>
              </c:numCache>
            </c:numRef>
          </c:val>
          <c:extLst>
            <c:ext xmlns:c16="http://schemas.microsoft.com/office/drawing/2014/chart" uri="{C3380CC4-5D6E-409C-BE32-E72D297353CC}">
              <c16:uniqueId val="{0000000A-94EC-4E2E-9FA0-971DD3865438}"/>
            </c:ext>
          </c:extLst>
        </c:ser>
        <c:ser>
          <c:idx val="11"/>
          <c:order val="11"/>
          <c:tx>
            <c:strRef>
              <c:f>Zeitreihenvergleich_market!$C$72</c:f>
              <c:strCache>
                <c:ptCount val="1"/>
                <c:pt idx="0">
                  <c:v>Relevante Stoffströme</c:v>
                </c:pt>
              </c:strCache>
            </c:strRef>
          </c:tx>
          <c:spPr>
            <a:solidFill>
              <a:schemeClr val="accent6">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Zeitreihenvergleich_market!Stoffströme</c:f>
              <c:numCache>
                <c:formatCode>General</c:formatCode>
                <c:ptCount val="1"/>
                <c:pt idx="0">
                  <c:v>0</c:v>
                </c:pt>
              </c:numCache>
            </c:numRef>
          </c:val>
          <c:extLst>
            <c:ext xmlns:c16="http://schemas.microsoft.com/office/drawing/2014/chart" uri="{C3380CC4-5D6E-409C-BE32-E72D297353CC}">
              <c16:uniqueId val="{0000000B-94EC-4E2E-9FA0-971DD3865438}"/>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Themenbereichen</a:t>
            </a:r>
            <a:r>
              <a:rPr lang="de-DE" sz="1200"/>
              <a:t>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Zeitreihenvergleich_market!$C$60</c:f>
              <c:strCache>
                <c:ptCount val="1"/>
                <c:pt idx="0">
                  <c:v>Wärme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Zeitreihenvergleich_market!Wärme</c:f>
              <c:numCache>
                <c:formatCode>General</c:formatCode>
                <c:ptCount val="1"/>
                <c:pt idx="0">
                  <c:v>0</c:v>
                </c:pt>
              </c:numCache>
            </c:numRef>
          </c:val>
          <c:extLst>
            <c:ext xmlns:c16="http://schemas.microsoft.com/office/drawing/2014/chart" uri="{C3380CC4-5D6E-409C-BE32-E72D297353CC}">
              <c16:uniqueId val="{00000000-3274-482A-8659-082C216AF8AF}"/>
            </c:ext>
          </c:extLst>
        </c:ser>
        <c:ser>
          <c:idx val="1"/>
          <c:order val="1"/>
          <c:tx>
            <c:strRef>
              <c:f>Zeitreihenvergleich_market!$C$61</c:f>
              <c:strCache>
                <c:ptCount val="1"/>
                <c:pt idx="0">
                  <c:v>Strom</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Zeitreihenvergleich_market!Strom</c:f>
              <c:numCache>
                <c:formatCode>General</c:formatCode>
                <c:ptCount val="1"/>
                <c:pt idx="0">
                  <c:v>0</c:v>
                </c:pt>
              </c:numCache>
            </c:numRef>
          </c:val>
          <c:extLst>
            <c:ext xmlns:c16="http://schemas.microsoft.com/office/drawing/2014/chart" uri="{C3380CC4-5D6E-409C-BE32-E72D297353CC}">
              <c16:uniqueId val="{00000001-3274-482A-8659-082C216AF8AF}"/>
            </c:ext>
          </c:extLst>
        </c:ser>
        <c:ser>
          <c:idx val="2"/>
          <c:order val="2"/>
          <c:tx>
            <c:strRef>
              <c:f>Zeitreihenvergleich_market!$C$62</c:f>
              <c:strCache>
                <c:ptCount val="1"/>
                <c:pt idx="0">
                  <c:v>Kühl- und Kältemittel</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Zeitreihenvergleich_market!KuK</c:f>
              <c:numCache>
                <c:formatCode>General</c:formatCode>
                <c:ptCount val="1"/>
                <c:pt idx="0">
                  <c:v>0</c:v>
                </c:pt>
              </c:numCache>
            </c:numRef>
          </c:val>
          <c:extLst>
            <c:ext xmlns:c16="http://schemas.microsoft.com/office/drawing/2014/chart" uri="{C3380CC4-5D6E-409C-BE32-E72D297353CC}">
              <c16:uniqueId val="{00000002-3274-482A-8659-082C216AF8AF}"/>
            </c:ext>
          </c:extLst>
        </c:ser>
        <c:ser>
          <c:idx val="3"/>
          <c:order val="3"/>
          <c:tx>
            <c:strRef>
              <c:f>Zeitreihenvergleich_market!$C$63</c:f>
              <c:strCache>
                <c:ptCount val="1"/>
                <c:pt idx="0">
                  <c:v>Fuhrpark</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Zeitreihenvergleich_market!Fuhrpark</c:f>
              <c:numCache>
                <c:formatCode>General</c:formatCode>
                <c:ptCount val="1"/>
                <c:pt idx="0">
                  <c:v>0</c:v>
                </c:pt>
              </c:numCache>
            </c:numRef>
          </c:val>
          <c:extLst>
            <c:ext xmlns:c16="http://schemas.microsoft.com/office/drawing/2014/chart" uri="{C3380CC4-5D6E-409C-BE32-E72D297353CC}">
              <c16:uniqueId val="{00000003-3274-482A-8659-082C216AF8AF}"/>
            </c:ext>
          </c:extLst>
        </c:ser>
        <c:ser>
          <c:idx val="4"/>
          <c:order val="4"/>
          <c:tx>
            <c:strRef>
              <c:f>Zeitreihenvergleich_market!$C$64</c:f>
              <c:strCache>
                <c:ptCount val="1"/>
                <c:pt idx="0">
                  <c:v>Geschäftsreisen</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Zeitreihenvergleich_market!Geschäftsreisen</c:f>
              <c:numCache>
                <c:formatCode>General</c:formatCode>
                <c:ptCount val="1"/>
                <c:pt idx="0">
                  <c:v>0</c:v>
                </c:pt>
              </c:numCache>
            </c:numRef>
          </c:val>
          <c:extLst>
            <c:ext xmlns:c16="http://schemas.microsoft.com/office/drawing/2014/chart" uri="{C3380CC4-5D6E-409C-BE32-E72D297353CC}">
              <c16:uniqueId val="{00000004-3274-482A-8659-082C216AF8AF}"/>
            </c:ext>
          </c:extLst>
        </c:ser>
        <c:ser>
          <c:idx val="5"/>
          <c:order val="5"/>
          <c:tx>
            <c:strRef>
              <c:f>Zeitreihenvergleich_market!$C$65</c:f>
              <c:strCache>
                <c:ptCount val="1"/>
                <c:pt idx="0">
                  <c:v>Pendeln der Mitarbeitenden</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Zeitreihenvergleich_market!Pendeln</c:f>
              <c:numCache>
                <c:formatCode>General</c:formatCode>
                <c:ptCount val="1"/>
                <c:pt idx="0">
                  <c:v>0</c:v>
                </c:pt>
              </c:numCache>
            </c:numRef>
          </c:val>
          <c:extLst>
            <c:ext xmlns:c16="http://schemas.microsoft.com/office/drawing/2014/chart" uri="{C3380CC4-5D6E-409C-BE32-E72D297353CC}">
              <c16:uniqueId val="{00000005-3274-482A-8659-082C216AF8AF}"/>
            </c:ext>
          </c:extLst>
        </c:ser>
        <c:ser>
          <c:idx val="6"/>
          <c:order val="6"/>
          <c:tx>
            <c:strRef>
              <c:f>Zeitreihenvergleich_market!$C$66</c:f>
              <c:strCache>
                <c:ptCount val="1"/>
                <c:pt idx="0">
                  <c:v>Externe</c:v>
                </c:pt>
              </c:strCache>
            </c:strRef>
          </c:tx>
          <c:spPr>
            <a:solidFill>
              <a:schemeClr val="accent1">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Zeitreihenvergleich_market!Externe</c:f>
              <c:numCache>
                <c:formatCode>General</c:formatCode>
                <c:ptCount val="1"/>
                <c:pt idx="0">
                  <c:v>0</c:v>
                </c:pt>
              </c:numCache>
            </c:numRef>
          </c:val>
          <c:extLst>
            <c:ext xmlns:c16="http://schemas.microsoft.com/office/drawing/2014/chart" uri="{C3380CC4-5D6E-409C-BE32-E72D297353CC}">
              <c16:uniqueId val="{00000006-3274-482A-8659-082C216AF8AF}"/>
            </c:ext>
          </c:extLst>
        </c:ser>
        <c:ser>
          <c:idx val="7"/>
          <c:order val="7"/>
          <c:tx>
            <c:strRef>
              <c:f>Zeitreihenvergleich_market!$C$67</c:f>
              <c:strCache>
                <c:ptCount val="1"/>
                <c:pt idx="0">
                  <c:v>Warentransporte</c:v>
                </c:pt>
              </c:strCache>
            </c:strRef>
          </c:tx>
          <c:spPr>
            <a:solidFill>
              <a:schemeClr val="accent2">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Zeitreihenvergleich_market!Logistik</c:f>
              <c:numCache>
                <c:formatCode>General</c:formatCode>
                <c:ptCount val="1"/>
                <c:pt idx="0">
                  <c:v>0</c:v>
                </c:pt>
              </c:numCache>
            </c:numRef>
          </c:val>
          <c:extLst>
            <c:ext xmlns:c16="http://schemas.microsoft.com/office/drawing/2014/chart" uri="{C3380CC4-5D6E-409C-BE32-E72D297353CC}">
              <c16:uniqueId val="{00000007-3274-482A-8659-082C216AF8AF}"/>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Themenbereichen</a:t>
            </a:r>
            <a:r>
              <a:rPr lang="de-DE" sz="1200"/>
              <a:t>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8"/>
          <c:order val="0"/>
          <c:tx>
            <c:strRef>
              <c:f>Zeitreihenvergleich_market!$C$69</c:f>
              <c:strCache>
                <c:ptCount val="1"/>
                <c:pt idx="0">
                  <c:v>Anreise der Besuchenden</c:v>
                </c:pt>
              </c:strCache>
            </c:strRef>
          </c:tx>
          <c:spPr>
            <a:solidFill>
              <a:schemeClr val="accent3">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Zeitreihenvergleich_market!Besucher</c:f>
              <c:numCache>
                <c:formatCode>General</c:formatCode>
                <c:ptCount val="1"/>
                <c:pt idx="0">
                  <c:v>0</c:v>
                </c:pt>
              </c:numCache>
            </c:numRef>
          </c:val>
          <c:extLst>
            <c:ext xmlns:c16="http://schemas.microsoft.com/office/drawing/2014/chart" uri="{C3380CC4-5D6E-409C-BE32-E72D297353CC}">
              <c16:uniqueId val="{00000000-2D24-4CA3-81F0-1EAD9308CBE0}"/>
            </c:ext>
          </c:extLst>
        </c:ser>
        <c:ser>
          <c:idx val="9"/>
          <c:order val="1"/>
          <c:tx>
            <c:strRef>
              <c:f>Zeitreihenvergleich_market!$C$70</c:f>
              <c:strCache>
                <c:ptCount val="1"/>
                <c:pt idx="0">
                  <c:v>Einkauf Medien</c:v>
                </c:pt>
              </c:strCache>
            </c:strRef>
          </c:tx>
          <c:spPr>
            <a:solidFill>
              <a:schemeClr val="accent4">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Zeitreihenvergleich_market!Medien</c:f>
              <c:numCache>
                <c:formatCode>General</c:formatCode>
                <c:ptCount val="1"/>
                <c:pt idx="0">
                  <c:v>0</c:v>
                </c:pt>
              </c:numCache>
            </c:numRef>
          </c:val>
          <c:extLst>
            <c:ext xmlns:c16="http://schemas.microsoft.com/office/drawing/2014/chart" uri="{C3380CC4-5D6E-409C-BE32-E72D297353CC}">
              <c16:uniqueId val="{00000001-2D24-4CA3-81F0-1EAD9308CBE0}"/>
            </c:ext>
          </c:extLst>
        </c:ser>
        <c:ser>
          <c:idx val="10"/>
          <c:order val="2"/>
          <c:tx>
            <c:strRef>
              <c:f>Zeitreihenvergleich_market!$C$71</c:f>
              <c:strCache>
                <c:ptCount val="1"/>
                <c:pt idx="0">
                  <c:v>IT-Dienstleistungen</c:v>
                </c:pt>
              </c:strCache>
            </c:strRef>
          </c:tx>
          <c:spPr>
            <a:solidFill>
              <a:schemeClr val="accent5">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Zeitreihenvergleich_market!IT</c:f>
              <c:numCache>
                <c:formatCode>General</c:formatCode>
                <c:ptCount val="1"/>
                <c:pt idx="0">
                  <c:v>0</c:v>
                </c:pt>
              </c:numCache>
            </c:numRef>
          </c:val>
          <c:extLst>
            <c:ext xmlns:c16="http://schemas.microsoft.com/office/drawing/2014/chart" uri="{C3380CC4-5D6E-409C-BE32-E72D297353CC}">
              <c16:uniqueId val="{00000002-2D24-4CA3-81F0-1EAD9308CBE0}"/>
            </c:ext>
          </c:extLst>
        </c:ser>
        <c:ser>
          <c:idx val="11"/>
          <c:order val="3"/>
          <c:tx>
            <c:strRef>
              <c:f>Zeitreihenvergleich_market!$C$72</c:f>
              <c:strCache>
                <c:ptCount val="1"/>
                <c:pt idx="0">
                  <c:v>Relevante Stoffströme</c:v>
                </c:pt>
              </c:strCache>
            </c:strRef>
          </c:tx>
          <c:spPr>
            <a:solidFill>
              <a:schemeClr val="accent6">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Zeitreihenvergleich_market!Stoffströme</c:f>
              <c:numCache>
                <c:formatCode>General</c:formatCode>
                <c:ptCount val="1"/>
                <c:pt idx="0">
                  <c:v>0</c:v>
                </c:pt>
              </c:numCache>
            </c:numRef>
          </c:val>
          <c:extLst>
            <c:ext xmlns:c16="http://schemas.microsoft.com/office/drawing/2014/chart" uri="{C3380CC4-5D6E-409C-BE32-E72D297353CC}">
              <c16:uniqueId val="{00000003-2D24-4CA3-81F0-1EAD9308CBE0}"/>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Scopes</a:t>
            </a:r>
            <a:r>
              <a:rPr lang="de-DE" sz="1200"/>
              <a:t> - </a:t>
            </a:r>
            <a:r>
              <a:rPr lang="de-DE" sz="1200" b="1"/>
              <a:t>Scope 1-3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8.5567089597485504E-2"/>
          <c:y val="9.6621587351355842E-2"/>
          <c:w val="0.52473894493068085"/>
          <c:h val="0.83869000137668548"/>
        </c:manualLayout>
      </c:layout>
      <c:barChart>
        <c:barDir val="col"/>
        <c:grouping val="stacked"/>
        <c:varyColors val="0"/>
        <c:ser>
          <c:idx val="0"/>
          <c:order val="0"/>
          <c:tx>
            <c:strRef>
              <c:f>Zeitreihenvergleich_market!$O$80</c:f>
              <c:strCache>
                <c:ptCount val="1"/>
                <c:pt idx="0">
                  <c:v>Scope 1.1: Emissionen aus stationärer Verbrennung</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Zeitreihenvergleich_market!Kat1_1</c:f>
              <c:numCache>
                <c:formatCode>General</c:formatCode>
                <c:ptCount val="1"/>
                <c:pt idx="0">
                  <c:v>0</c:v>
                </c:pt>
              </c:numCache>
            </c:numRef>
          </c:val>
          <c:extLst>
            <c:ext xmlns:c16="http://schemas.microsoft.com/office/drawing/2014/chart" uri="{C3380CC4-5D6E-409C-BE32-E72D297353CC}">
              <c16:uniqueId val="{00000000-FF44-4FFA-9073-5994AB19A8E2}"/>
            </c:ext>
          </c:extLst>
        </c:ser>
        <c:ser>
          <c:idx val="1"/>
          <c:order val="1"/>
          <c:tx>
            <c:strRef>
              <c:f>Zeitreihenvergleich_market!$O$81</c:f>
              <c:strCache>
                <c:ptCount val="1"/>
                <c:pt idx="0">
                  <c:v>Scope 1.2: Emissionen aus mobiler Verbrennung</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Zeitreihenvergleich_market!Kat1_2</c:f>
              <c:numCache>
                <c:formatCode>General</c:formatCode>
                <c:ptCount val="1"/>
                <c:pt idx="0">
                  <c:v>0</c:v>
                </c:pt>
              </c:numCache>
            </c:numRef>
          </c:val>
          <c:extLst>
            <c:ext xmlns:c16="http://schemas.microsoft.com/office/drawing/2014/chart" uri="{C3380CC4-5D6E-409C-BE32-E72D297353CC}">
              <c16:uniqueId val="{00000001-FF44-4FFA-9073-5994AB19A8E2}"/>
            </c:ext>
          </c:extLst>
        </c:ser>
        <c:ser>
          <c:idx val="2"/>
          <c:order val="2"/>
          <c:tx>
            <c:strRef>
              <c:f>Zeitreihenvergleich_market!$O$82</c:f>
              <c:strCache>
                <c:ptCount val="1"/>
                <c:pt idx="0">
                  <c:v>Scope 1.4: Emissionen aus Verflüchtigungen</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Zeitreihenvergleich_market!Kat1_4</c:f>
              <c:numCache>
                <c:formatCode>General</c:formatCode>
                <c:ptCount val="1"/>
                <c:pt idx="0">
                  <c:v>0</c:v>
                </c:pt>
              </c:numCache>
            </c:numRef>
          </c:val>
          <c:extLst>
            <c:ext xmlns:c16="http://schemas.microsoft.com/office/drawing/2014/chart" uri="{C3380CC4-5D6E-409C-BE32-E72D297353CC}">
              <c16:uniqueId val="{00000002-FF44-4FFA-9073-5994AB19A8E2}"/>
            </c:ext>
          </c:extLst>
        </c:ser>
        <c:ser>
          <c:idx val="3"/>
          <c:order val="3"/>
          <c:tx>
            <c:strRef>
              <c:f>Zeitreihenvergleich_market!$O$85</c:f>
              <c:strCache>
                <c:ptCount val="1"/>
                <c:pt idx="0">
                  <c:v>Scope 2.1: Emissionen aus zugekauftem und 
verbrauchtem Strom</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Zeitreihenvergleich_market!Kat2_1</c:f>
              <c:numCache>
                <c:formatCode>General</c:formatCode>
                <c:ptCount val="1"/>
                <c:pt idx="0">
                  <c:v>0</c:v>
                </c:pt>
              </c:numCache>
            </c:numRef>
          </c:val>
          <c:extLst>
            <c:ext xmlns:c16="http://schemas.microsoft.com/office/drawing/2014/chart" uri="{C3380CC4-5D6E-409C-BE32-E72D297353CC}">
              <c16:uniqueId val="{00000003-FF44-4FFA-9073-5994AB19A8E2}"/>
            </c:ext>
          </c:extLst>
        </c:ser>
        <c:ser>
          <c:idx val="4"/>
          <c:order val="4"/>
          <c:tx>
            <c:strRef>
              <c:f>Zeitreihenvergleich_market!$O$86</c:f>
              <c:strCache>
                <c:ptCount val="1"/>
                <c:pt idx="0">
                  <c:v>Scope 2.2: Emissionen aus weiterer zugekaufter Energie 
(Wärme, Kälte, Dampf, Wasser)</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Zeitreihenvergleich_market!Kat2_2</c:f>
              <c:numCache>
                <c:formatCode>General</c:formatCode>
                <c:ptCount val="1"/>
                <c:pt idx="0">
                  <c:v>0</c:v>
                </c:pt>
              </c:numCache>
            </c:numRef>
          </c:val>
          <c:extLst>
            <c:ext xmlns:c16="http://schemas.microsoft.com/office/drawing/2014/chart" uri="{C3380CC4-5D6E-409C-BE32-E72D297353CC}">
              <c16:uniqueId val="{00000004-FF44-4FFA-9073-5994AB19A8E2}"/>
            </c:ext>
          </c:extLst>
        </c:ser>
        <c:ser>
          <c:idx val="5"/>
          <c:order val="5"/>
          <c:tx>
            <c:strRef>
              <c:f>Zeitreihenvergleich_market!$O$89</c:f>
              <c:strCache>
                <c:ptCount val="1"/>
                <c:pt idx="0">
                  <c:v>Scope 3.1: Eingekaufte Waren und Dienstleistungen</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Zeitreihenvergleich_market!Kat3_1</c:f>
              <c:numCache>
                <c:formatCode>General</c:formatCode>
                <c:ptCount val="1"/>
                <c:pt idx="0">
                  <c:v>0</c:v>
                </c:pt>
              </c:numCache>
            </c:numRef>
          </c:val>
          <c:extLst>
            <c:ext xmlns:c16="http://schemas.microsoft.com/office/drawing/2014/chart" uri="{C3380CC4-5D6E-409C-BE32-E72D297353CC}">
              <c16:uniqueId val="{00000005-FF44-4FFA-9073-5994AB19A8E2}"/>
            </c:ext>
          </c:extLst>
        </c:ser>
        <c:ser>
          <c:idx val="6"/>
          <c:order val="6"/>
          <c:tx>
            <c:strRef>
              <c:f>Zeitreihenvergleich_market!$O$90</c:f>
              <c:strCache>
                <c:ptCount val="1"/>
                <c:pt idx="0">
                  <c:v>Scope 3.3: Brennstoff und energiebezogene Emissionen 
(nicht in Scope 1 und 2 enthalten)</c:v>
                </c:pt>
              </c:strCache>
            </c:strRef>
          </c:tx>
          <c:spPr>
            <a:solidFill>
              <a:schemeClr val="accent1">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Zeitreihenvergleich_market!Kat3_3</c:f>
              <c:numCache>
                <c:formatCode>General</c:formatCode>
                <c:ptCount val="1"/>
                <c:pt idx="0">
                  <c:v>0</c:v>
                </c:pt>
              </c:numCache>
            </c:numRef>
          </c:val>
          <c:extLst>
            <c:ext xmlns:c16="http://schemas.microsoft.com/office/drawing/2014/chart" uri="{C3380CC4-5D6E-409C-BE32-E72D297353CC}">
              <c16:uniqueId val="{00000006-FF44-4FFA-9073-5994AB19A8E2}"/>
            </c:ext>
          </c:extLst>
        </c:ser>
        <c:ser>
          <c:idx val="7"/>
          <c:order val="7"/>
          <c:tx>
            <c:strRef>
              <c:f>Zeitreihenvergleich_market!$O$91</c:f>
              <c:strCache>
                <c:ptCount val="1"/>
                <c:pt idx="0">
                  <c:v>Scope 3.4: Transport und Verteilung (vorgelagert)</c:v>
                </c:pt>
              </c:strCache>
            </c:strRef>
          </c:tx>
          <c:spPr>
            <a:solidFill>
              <a:schemeClr val="accent2">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Zeitreihenvergleich_market!Kat3_4</c:f>
              <c:numCache>
                <c:formatCode>General</c:formatCode>
                <c:ptCount val="1"/>
                <c:pt idx="0">
                  <c:v>0</c:v>
                </c:pt>
              </c:numCache>
            </c:numRef>
          </c:val>
          <c:extLst>
            <c:ext xmlns:c16="http://schemas.microsoft.com/office/drawing/2014/chart" uri="{C3380CC4-5D6E-409C-BE32-E72D297353CC}">
              <c16:uniqueId val="{00000007-FF44-4FFA-9073-5994AB19A8E2}"/>
            </c:ext>
          </c:extLst>
        </c:ser>
        <c:ser>
          <c:idx val="8"/>
          <c:order val="8"/>
          <c:tx>
            <c:strRef>
              <c:f>Zeitreihenvergleich_market!$O$92</c:f>
              <c:strCache>
                <c:ptCount val="1"/>
                <c:pt idx="0">
                  <c:v>Scope 3.5: Abfall</c:v>
                </c:pt>
              </c:strCache>
            </c:strRef>
          </c:tx>
          <c:spPr>
            <a:solidFill>
              <a:schemeClr val="accent3">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Zeitreihenvergleich_market!Kat3_5</c:f>
              <c:numCache>
                <c:formatCode>General</c:formatCode>
                <c:ptCount val="1"/>
                <c:pt idx="0">
                  <c:v>0</c:v>
                </c:pt>
              </c:numCache>
            </c:numRef>
          </c:val>
          <c:extLst>
            <c:ext xmlns:c16="http://schemas.microsoft.com/office/drawing/2014/chart" uri="{C3380CC4-5D6E-409C-BE32-E72D297353CC}">
              <c16:uniqueId val="{00000008-FF44-4FFA-9073-5994AB19A8E2}"/>
            </c:ext>
          </c:extLst>
        </c:ser>
        <c:ser>
          <c:idx val="9"/>
          <c:order val="9"/>
          <c:tx>
            <c:strRef>
              <c:f>Zeitreihenvergleich_market!$O$93</c:f>
              <c:strCache>
                <c:ptCount val="1"/>
                <c:pt idx="0">
                  <c:v>Scope 3.6: Geschäftsreisen</c:v>
                </c:pt>
              </c:strCache>
            </c:strRef>
          </c:tx>
          <c:spPr>
            <a:solidFill>
              <a:schemeClr val="accent4">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Zeitreihenvergleich_market!Kat3_6</c:f>
              <c:numCache>
                <c:formatCode>General</c:formatCode>
                <c:ptCount val="1"/>
                <c:pt idx="0">
                  <c:v>0</c:v>
                </c:pt>
              </c:numCache>
            </c:numRef>
          </c:val>
          <c:extLst>
            <c:ext xmlns:c16="http://schemas.microsoft.com/office/drawing/2014/chart" uri="{C3380CC4-5D6E-409C-BE32-E72D297353CC}">
              <c16:uniqueId val="{00000009-FF44-4FFA-9073-5994AB19A8E2}"/>
            </c:ext>
          </c:extLst>
        </c:ser>
        <c:ser>
          <c:idx val="10"/>
          <c:order val="10"/>
          <c:tx>
            <c:strRef>
              <c:f>Zeitreihenvergleich_market!$O$94</c:f>
              <c:strCache>
                <c:ptCount val="1"/>
                <c:pt idx="0">
                  <c:v>Scope 3.7: Pendeln der Mitarbeitenden</c:v>
                </c:pt>
              </c:strCache>
            </c:strRef>
          </c:tx>
          <c:spPr>
            <a:solidFill>
              <a:schemeClr val="accent5">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Zeitreihenvergleich_market!Kat3_7</c:f>
              <c:numCache>
                <c:formatCode>General</c:formatCode>
                <c:ptCount val="1"/>
                <c:pt idx="0">
                  <c:v>0</c:v>
                </c:pt>
              </c:numCache>
            </c:numRef>
          </c:val>
          <c:extLst>
            <c:ext xmlns:c16="http://schemas.microsoft.com/office/drawing/2014/chart" uri="{C3380CC4-5D6E-409C-BE32-E72D297353CC}">
              <c16:uniqueId val="{0000000A-FF44-4FFA-9073-5994AB19A8E2}"/>
            </c:ext>
          </c:extLst>
        </c:ser>
        <c:ser>
          <c:idx val="11"/>
          <c:order val="11"/>
          <c:tx>
            <c:strRef>
              <c:f>Zeitreihenvergleich_market!$O$95</c:f>
              <c:strCache>
                <c:ptCount val="1"/>
                <c:pt idx="0">
                  <c:v>Scope 3.9: Transport und Verteilung (nachgelagert)</c:v>
                </c:pt>
              </c:strCache>
            </c:strRef>
          </c:tx>
          <c:spPr>
            <a:solidFill>
              <a:schemeClr val="accent6">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Zeitreihenvergleich_market!Kat3_9</c:f>
              <c:numCache>
                <c:formatCode>General</c:formatCode>
                <c:ptCount val="1"/>
                <c:pt idx="0">
                  <c:v>0</c:v>
                </c:pt>
              </c:numCache>
            </c:numRef>
          </c:val>
          <c:extLst>
            <c:ext xmlns:c16="http://schemas.microsoft.com/office/drawing/2014/chart" uri="{C3380CC4-5D6E-409C-BE32-E72D297353CC}">
              <c16:uniqueId val="{0000000B-FF44-4FFA-9073-5994AB19A8E2}"/>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layout>
        <c:manualLayout>
          <c:xMode val="edge"/>
          <c:yMode val="edge"/>
          <c:x val="0.62347813500798033"/>
          <c:y val="9.7441450793811793E-2"/>
          <c:w val="0.36740749627064184"/>
          <c:h val="0.832026140777183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Scopes</a:t>
            </a:r>
            <a:r>
              <a:rPr lang="de-DE" sz="1200"/>
              <a:t> - </a:t>
            </a:r>
            <a:r>
              <a:rPr lang="de-DE" sz="1200" b="1"/>
              <a:t>Scope 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8.5567089597485504E-2"/>
          <c:y val="9.6621587351355842E-2"/>
          <c:w val="0.52473894493068085"/>
          <c:h val="0.83869000137668548"/>
        </c:manualLayout>
      </c:layout>
      <c:barChart>
        <c:barDir val="col"/>
        <c:grouping val="stacked"/>
        <c:varyColors val="0"/>
        <c:ser>
          <c:idx val="0"/>
          <c:order val="0"/>
          <c:tx>
            <c:strRef>
              <c:f>Zeitreihenvergleich_market!$O$80</c:f>
              <c:strCache>
                <c:ptCount val="1"/>
                <c:pt idx="0">
                  <c:v>Scope 1.1: Emissionen aus stationärer Verbrennung</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Zeitreihenvergleich_market!Kat1_1</c:f>
              <c:numCache>
                <c:formatCode>General</c:formatCode>
                <c:ptCount val="1"/>
                <c:pt idx="0">
                  <c:v>0</c:v>
                </c:pt>
              </c:numCache>
            </c:numRef>
          </c:val>
          <c:extLst>
            <c:ext xmlns:c16="http://schemas.microsoft.com/office/drawing/2014/chart" uri="{C3380CC4-5D6E-409C-BE32-E72D297353CC}">
              <c16:uniqueId val="{00000000-085A-418D-8065-25018A180E98}"/>
            </c:ext>
          </c:extLst>
        </c:ser>
        <c:ser>
          <c:idx val="1"/>
          <c:order val="1"/>
          <c:tx>
            <c:strRef>
              <c:f>Zeitreihenvergleich_market!$O$81</c:f>
              <c:strCache>
                <c:ptCount val="1"/>
                <c:pt idx="0">
                  <c:v>Scope 1.2: Emissionen aus mobiler Verbrennung</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Zeitreihenvergleich_market!Kat1_2</c:f>
              <c:numCache>
                <c:formatCode>General</c:formatCode>
                <c:ptCount val="1"/>
                <c:pt idx="0">
                  <c:v>0</c:v>
                </c:pt>
              </c:numCache>
            </c:numRef>
          </c:val>
          <c:extLst>
            <c:ext xmlns:c16="http://schemas.microsoft.com/office/drawing/2014/chart" uri="{C3380CC4-5D6E-409C-BE32-E72D297353CC}">
              <c16:uniqueId val="{00000001-085A-418D-8065-25018A180E98}"/>
            </c:ext>
          </c:extLst>
        </c:ser>
        <c:ser>
          <c:idx val="2"/>
          <c:order val="2"/>
          <c:tx>
            <c:strRef>
              <c:f>Zeitreihenvergleich_market!$O$82</c:f>
              <c:strCache>
                <c:ptCount val="1"/>
                <c:pt idx="0">
                  <c:v>Scope 1.4: Emissionen aus Verflüchtigungen</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Zeitreihenvergleich_market!Kat1_4</c:f>
              <c:numCache>
                <c:formatCode>General</c:formatCode>
                <c:ptCount val="1"/>
                <c:pt idx="0">
                  <c:v>0</c:v>
                </c:pt>
              </c:numCache>
            </c:numRef>
          </c:val>
          <c:extLst>
            <c:ext xmlns:c16="http://schemas.microsoft.com/office/drawing/2014/chart" uri="{C3380CC4-5D6E-409C-BE32-E72D297353CC}">
              <c16:uniqueId val="{00000002-085A-418D-8065-25018A180E98}"/>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layout>
        <c:manualLayout>
          <c:xMode val="edge"/>
          <c:yMode val="edge"/>
          <c:x val="0.62347813500798033"/>
          <c:y val="0.38186863433892854"/>
          <c:w val="0.36740749627064184"/>
          <c:h val="0.271537279085336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Scopes</a:t>
            </a:r>
            <a:r>
              <a:rPr lang="de-DE" sz="1200"/>
              <a:t> - </a:t>
            </a:r>
            <a:r>
              <a:rPr lang="de-DE" sz="1200" b="1"/>
              <a:t>Scope 2 (market-based)</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8.5567089597485504E-2"/>
          <c:y val="9.6621587351355842E-2"/>
          <c:w val="0.52473894493068085"/>
          <c:h val="0.83869000137668548"/>
        </c:manualLayout>
      </c:layout>
      <c:barChart>
        <c:barDir val="col"/>
        <c:grouping val="stacked"/>
        <c:varyColors val="0"/>
        <c:ser>
          <c:idx val="3"/>
          <c:order val="0"/>
          <c:tx>
            <c:strRef>
              <c:f>Zeitreihenvergleich_market!$O$85</c:f>
              <c:strCache>
                <c:ptCount val="1"/>
                <c:pt idx="0">
                  <c:v>Scope 2.1: Emissionen aus zugekauftem und 
verbrauchtem Strom</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Zeitreihenvergleich_market!Kat2_1</c:f>
              <c:numCache>
                <c:formatCode>General</c:formatCode>
                <c:ptCount val="1"/>
                <c:pt idx="0">
                  <c:v>0</c:v>
                </c:pt>
              </c:numCache>
            </c:numRef>
          </c:val>
          <c:extLst>
            <c:ext xmlns:c16="http://schemas.microsoft.com/office/drawing/2014/chart" uri="{C3380CC4-5D6E-409C-BE32-E72D297353CC}">
              <c16:uniqueId val="{00000000-7699-4F82-828B-BB47686C59FE}"/>
            </c:ext>
          </c:extLst>
        </c:ser>
        <c:ser>
          <c:idx val="4"/>
          <c:order val="1"/>
          <c:tx>
            <c:strRef>
              <c:f>Zeitreihenvergleich_market!$O$86</c:f>
              <c:strCache>
                <c:ptCount val="1"/>
                <c:pt idx="0">
                  <c:v>Scope 2.2: Emissionen aus weiterer zugekaufter Energie 
(Wärme, Kälte, Dampf, Wasser)</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Zeitreihenvergleich_market!Kat2_2</c:f>
              <c:numCache>
                <c:formatCode>General</c:formatCode>
                <c:ptCount val="1"/>
                <c:pt idx="0">
                  <c:v>0</c:v>
                </c:pt>
              </c:numCache>
            </c:numRef>
          </c:val>
          <c:extLst>
            <c:ext xmlns:c16="http://schemas.microsoft.com/office/drawing/2014/chart" uri="{C3380CC4-5D6E-409C-BE32-E72D297353CC}">
              <c16:uniqueId val="{00000001-7699-4F82-828B-BB47686C59FE}"/>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layout>
        <c:manualLayout>
          <c:xMode val="edge"/>
          <c:yMode val="edge"/>
          <c:x val="0.62347813500798033"/>
          <c:y val="0.42927316492978135"/>
          <c:w val="0.36740749627064184"/>
          <c:h val="0.179516719703092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Emissionen nach</a:t>
            </a:r>
            <a:r>
              <a:rPr lang="de-DE" sz="1200" baseline="0"/>
              <a:t> Scopes</a:t>
            </a:r>
            <a:r>
              <a:rPr lang="de-DE" sz="1200"/>
              <a:t> - </a:t>
            </a:r>
            <a:r>
              <a:rPr lang="de-DE" sz="1200" b="1"/>
              <a:t>Scope 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manualLayout>
          <c:layoutTarget val="inner"/>
          <c:xMode val="edge"/>
          <c:yMode val="edge"/>
          <c:x val="8.5567089597485504E-2"/>
          <c:y val="9.6621587351355842E-2"/>
          <c:w val="0.52473894493068085"/>
          <c:h val="0.83869000137668548"/>
        </c:manualLayout>
      </c:layout>
      <c:barChart>
        <c:barDir val="col"/>
        <c:grouping val="stacked"/>
        <c:varyColors val="0"/>
        <c:ser>
          <c:idx val="5"/>
          <c:order val="0"/>
          <c:tx>
            <c:strRef>
              <c:f>Zeitreihenvergleich_market!$O$89</c:f>
              <c:strCache>
                <c:ptCount val="1"/>
                <c:pt idx="0">
                  <c:v>Scope 3.1: Eingekaufte Waren und Dienstleistungen</c:v>
                </c:pt>
              </c:strCache>
            </c:strRef>
          </c:tx>
          <c:spPr>
            <a:solidFill>
              <a:srgbClr val="70AD47"/>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Zeitreihenvergleich_location!Kat3_1</c:f>
              <c:numCache>
                <c:formatCode>General</c:formatCode>
                <c:ptCount val="1"/>
                <c:pt idx="0">
                  <c:v>0</c:v>
                </c:pt>
              </c:numCache>
            </c:numRef>
          </c:val>
          <c:extLst>
            <c:ext xmlns:c16="http://schemas.microsoft.com/office/drawing/2014/chart" uri="{C3380CC4-5D6E-409C-BE32-E72D297353CC}">
              <c16:uniqueId val="{00000000-689E-4C63-AEF3-A742C751EAFE}"/>
            </c:ext>
          </c:extLst>
        </c:ser>
        <c:ser>
          <c:idx val="6"/>
          <c:order val="1"/>
          <c:tx>
            <c:strRef>
              <c:f>Zeitreihenvergleich_market!$O$90</c:f>
              <c:strCache>
                <c:ptCount val="1"/>
                <c:pt idx="0">
                  <c:v>Scope 3.3: Brennstoff und energiebezogene Emissionen 
(nicht in Scope 1 und 2 enthalten)</c:v>
                </c:pt>
              </c:strCache>
            </c:strRef>
          </c:tx>
          <c:spPr>
            <a:solidFill>
              <a:srgbClr val="26447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Zeitreihenvergleich_location!Kat3_3</c:f>
              <c:numCache>
                <c:formatCode>General</c:formatCode>
                <c:ptCount val="1"/>
                <c:pt idx="0">
                  <c:v>0</c:v>
                </c:pt>
              </c:numCache>
            </c:numRef>
          </c:val>
          <c:extLst>
            <c:ext xmlns:c16="http://schemas.microsoft.com/office/drawing/2014/chart" uri="{C3380CC4-5D6E-409C-BE32-E72D297353CC}">
              <c16:uniqueId val="{00000001-689E-4C63-AEF3-A742C751EAFE}"/>
            </c:ext>
          </c:extLst>
        </c:ser>
        <c:ser>
          <c:idx val="7"/>
          <c:order val="2"/>
          <c:tx>
            <c:strRef>
              <c:f>Zeitreihenvergleich_market!$O$91</c:f>
              <c:strCache>
                <c:ptCount val="1"/>
                <c:pt idx="0">
                  <c:v>Scope 3.4: Transport und Verteilung (vorgelagert)</c:v>
                </c:pt>
              </c:strCache>
            </c:strRef>
          </c:tx>
          <c:spPr>
            <a:solidFill>
              <a:srgbClr val="9E480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Zeitreihenvergleich_location!Kat3_4</c:f>
              <c:numCache>
                <c:formatCode>General</c:formatCode>
                <c:ptCount val="1"/>
                <c:pt idx="0">
                  <c:v>0</c:v>
                </c:pt>
              </c:numCache>
            </c:numRef>
          </c:val>
          <c:extLst>
            <c:ext xmlns:c16="http://schemas.microsoft.com/office/drawing/2014/chart" uri="{C3380CC4-5D6E-409C-BE32-E72D297353CC}">
              <c16:uniqueId val="{00000002-689E-4C63-AEF3-A742C751EAFE}"/>
            </c:ext>
          </c:extLst>
        </c:ser>
        <c:ser>
          <c:idx val="8"/>
          <c:order val="3"/>
          <c:tx>
            <c:strRef>
              <c:f>Zeitreihenvergleich_market!$O$92</c:f>
              <c:strCache>
                <c:ptCount val="1"/>
                <c:pt idx="0">
                  <c:v>Scope 3.5: Abfall</c:v>
                </c:pt>
              </c:strCache>
            </c:strRef>
          </c:tx>
          <c:spPr>
            <a:solidFill>
              <a:srgbClr val="63636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Zeitreihenvergleich_location!Kat3_5</c:f>
              <c:numCache>
                <c:formatCode>General</c:formatCode>
                <c:ptCount val="1"/>
                <c:pt idx="0">
                  <c:v>0</c:v>
                </c:pt>
              </c:numCache>
            </c:numRef>
          </c:val>
          <c:extLst>
            <c:ext xmlns:c16="http://schemas.microsoft.com/office/drawing/2014/chart" uri="{C3380CC4-5D6E-409C-BE32-E72D297353CC}">
              <c16:uniqueId val="{00000003-689E-4C63-AEF3-A742C751EAFE}"/>
            </c:ext>
          </c:extLst>
        </c:ser>
        <c:ser>
          <c:idx val="9"/>
          <c:order val="4"/>
          <c:tx>
            <c:strRef>
              <c:f>Zeitreihenvergleich_market!$O$93</c:f>
              <c:strCache>
                <c:ptCount val="1"/>
                <c:pt idx="0">
                  <c:v>Scope 3.6: Geschäftsreisen</c:v>
                </c:pt>
              </c:strCache>
            </c:strRef>
          </c:tx>
          <c:spPr>
            <a:solidFill>
              <a:srgbClr val="99730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Zeitreihenvergleich_location!Kat3_6</c:f>
              <c:numCache>
                <c:formatCode>General</c:formatCode>
                <c:ptCount val="1"/>
                <c:pt idx="0">
                  <c:v>0</c:v>
                </c:pt>
              </c:numCache>
            </c:numRef>
          </c:val>
          <c:extLst>
            <c:ext xmlns:c16="http://schemas.microsoft.com/office/drawing/2014/chart" uri="{C3380CC4-5D6E-409C-BE32-E72D297353CC}">
              <c16:uniqueId val="{00000004-689E-4C63-AEF3-A742C751EAFE}"/>
            </c:ext>
          </c:extLst>
        </c:ser>
        <c:ser>
          <c:idx val="10"/>
          <c:order val="5"/>
          <c:tx>
            <c:strRef>
              <c:f>Zeitreihenvergleich_market!$O$94</c:f>
              <c:strCache>
                <c:ptCount val="1"/>
                <c:pt idx="0">
                  <c:v>Scope 3.7: Pendeln der Mitarbeitenden</c:v>
                </c:pt>
              </c:strCache>
            </c:strRef>
          </c:tx>
          <c:spPr>
            <a:solidFill>
              <a:srgbClr val="255E9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Zeitreihenvergleich_location!Kat3_7</c:f>
              <c:numCache>
                <c:formatCode>General</c:formatCode>
                <c:ptCount val="1"/>
                <c:pt idx="0">
                  <c:v>0</c:v>
                </c:pt>
              </c:numCache>
            </c:numRef>
          </c:val>
          <c:extLst>
            <c:ext xmlns:c16="http://schemas.microsoft.com/office/drawing/2014/chart" uri="{C3380CC4-5D6E-409C-BE32-E72D297353CC}">
              <c16:uniqueId val="{00000005-689E-4C63-AEF3-A742C751EAFE}"/>
            </c:ext>
          </c:extLst>
        </c:ser>
        <c:ser>
          <c:idx val="11"/>
          <c:order val="6"/>
          <c:tx>
            <c:strRef>
              <c:f>Zeitreihenvergleich_market!$O$95</c:f>
              <c:strCache>
                <c:ptCount val="1"/>
                <c:pt idx="0">
                  <c:v>Scope 3.9: Transport und Verteilung (nachgelagert)</c:v>
                </c:pt>
              </c:strCache>
            </c:strRef>
          </c:tx>
          <c:spPr>
            <a:solidFill>
              <a:srgbClr val="43682B"/>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Zeitreihenvergleich_location!Kat3_9</c:f>
              <c:numCache>
                <c:formatCode>General</c:formatCode>
                <c:ptCount val="1"/>
                <c:pt idx="0">
                  <c:v>0</c:v>
                </c:pt>
              </c:numCache>
            </c:numRef>
          </c:val>
          <c:extLst>
            <c:ext xmlns:c16="http://schemas.microsoft.com/office/drawing/2014/chart" uri="{C3380CC4-5D6E-409C-BE32-E72D297353CC}">
              <c16:uniqueId val="{00000006-689E-4C63-AEF3-A742C751EAFE}"/>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t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layout>
        <c:manualLayout>
          <c:xMode val="edge"/>
          <c:yMode val="edge"/>
          <c:x val="0.62347808660128679"/>
          <c:y val="0.23965504256637013"/>
          <c:w val="0.36740749627064184"/>
          <c:h val="0.555964462630453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mitarbeiterbezogene Treibhausgasintensität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Zeitreihenvergleich_location!$B$22</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Zeitreihenvergleich_location!MA_KBK</c:f>
              <c:numCache>
                <c:formatCode>General</c:formatCode>
                <c:ptCount val="1"/>
                <c:pt idx="0">
                  <c:v>0</c:v>
                </c:pt>
              </c:numCache>
            </c:numRef>
          </c:val>
          <c:extLst>
            <c:ext xmlns:c16="http://schemas.microsoft.com/office/drawing/2014/chart" uri="{C3380CC4-5D6E-409C-BE32-E72D297353CC}">
              <c16:uniqueId val="{00000000-6797-4952-9C45-010884828C6F}"/>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b="1"/>
              <a:t>Wärmeverbrauch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Zeitreihenvergleich_market!$C$107</c:f>
              <c:strCache>
                <c:ptCount val="1"/>
                <c:pt idx="0">
                  <c:v>Erdgas</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Zeitreihenvergleich_market!Erdgas</c:f>
              <c:numCache>
                <c:formatCode>General</c:formatCode>
                <c:ptCount val="1"/>
                <c:pt idx="0">
                  <c:v>0</c:v>
                </c:pt>
              </c:numCache>
            </c:numRef>
          </c:val>
          <c:extLst>
            <c:ext xmlns:c16="http://schemas.microsoft.com/office/drawing/2014/chart" uri="{C3380CC4-5D6E-409C-BE32-E72D297353CC}">
              <c16:uniqueId val="{00000000-5965-4A57-A076-3A6BF9088485}"/>
            </c:ext>
          </c:extLst>
        </c:ser>
        <c:ser>
          <c:idx val="1"/>
          <c:order val="1"/>
          <c:tx>
            <c:strRef>
              <c:f>Zeitreihenvergleich_market!$C$108</c:f>
              <c:strCache>
                <c:ptCount val="1"/>
                <c:pt idx="0">
                  <c:v>Biogas</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Zeitreihenvergleich_market!Biogas</c:f>
              <c:numCache>
                <c:formatCode>General</c:formatCode>
                <c:ptCount val="1"/>
                <c:pt idx="0">
                  <c:v>0</c:v>
                </c:pt>
              </c:numCache>
            </c:numRef>
          </c:val>
          <c:extLst>
            <c:ext xmlns:c16="http://schemas.microsoft.com/office/drawing/2014/chart" uri="{C3380CC4-5D6E-409C-BE32-E72D297353CC}">
              <c16:uniqueId val="{00000001-5965-4A57-A076-3A6BF9088485}"/>
            </c:ext>
          </c:extLst>
        </c:ser>
        <c:ser>
          <c:idx val="2"/>
          <c:order val="2"/>
          <c:tx>
            <c:strRef>
              <c:f>Zeitreihenvergleich_market!$C$109</c:f>
              <c:strCache>
                <c:ptCount val="1"/>
                <c:pt idx="0">
                  <c:v>Biomethan</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Zeitreihenvergleich_market!Biomethan</c:f>
              <c:numCache>
                <c:formatCode>General</c:formatCode>
                <c:ptCount val="1"/>
                <c:pt idx="0">
                  <c:v>0</c:v>
                </c:pt>
              </c:numCache>
            </c:numRef>
          </c:val>
          <c:extLst>
            <c:ext xmlns:c16="http://schemas.microsoft.com/office/drawing/2014/chart" uri="{C3380CC4-5D6E-409C-BE32-E72D297353CC}">
              <c16:uniqueId val="{00000002-5965-4A57-A076-3A6BF9088485}"/>
            </c:ext>
          </c:extLst>
        </c:ser>
        <c:ser>
          <c:idx val="3"/>
          <c:order val="3"/>
          <c:tx>
            <c:strRef>
              <c:f>Zeitreihenvergleich_market!$C$110</c:f>
              <c:strCache>
                <c:ptCount val="1"/>
                <c:pt idx="0">
                  <c:v>Heizöl</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Zeitreihenvergleich_market!Heizöl</c:f>
              <c:numCache>
                <c:formatCode>General</c:formatCode>
                <c:ptCount val="1"/>
                <c:pt idx="0">
                  <c:v>0</c:v>
                </c:pt>
              </c:numCache>
            </c:numRef>
          </c:val>
          <c:extLst>
            <c:ext xmlns:c16="http://schemas.microsoft.com/office/drawing/2014/chart" uri="{C3380CC4-5D6E-409C-BE32-E72D297353CC}">
              <c16:uniqueId val="{00000003-5965-4A57-A076-3A6BF9088485}"/>
            </c:ext>
          </c:extLst>
        </c:ser>
        <c:ser>
          <c:idx val="4"/>
          <c:order val="4"/>
          <c:tx>
            <c:strRef>
              <c:f>Zeitreihenvergleich_market!$C$111</c:f>
              <c:strCache>
                <c:ptCount val="1"/>
                <c:pt idx="0">
                  <c:v>Flüssiggas</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Zeitreihenvergleich_market!Flüssiggas</c:f>
              <c:numCache>
                <c:formatCode>General</c:formatCode>
                <c:ptCount val="1"/>
                <c:pt idx="0">
                  <c:v>0</c:v>
                </c:pt>
              </c:numCache>
            </c:numRef>
          </c:val>
          <c:extLst>
            <c:ext xmlns:c16="http://schemas.microsoft.com/office/drawing/2014/chart" uri="{C3380CC4-5D6E-409C-BE32-E72D297353CC}">
              <c16:uniqueId val="{00000004-5965-4A57-A076-3A6BF9088485}"/>
            </c:ext>
          </c:extLst>
        </c:ser>
        <c:ser>
          <c:idx val="5"/>
          <c:order val="5"/>
          <c:tx>
            <c:strRef>
              <c:f>Zeitreihenvergleich_market!$C$112</c:f>
              <c:strCache>
                <c:ptCount val="1"/>
                <c:pt idx="0">
                  <c:v>Fernwärme</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Zeitreihenvergleich_market!Fernwärme</c:f>
              <c:numCache>
                <c:formatCode>General</c:formatCode>
                <c:ptCount val="1"/>
                <c:pt idx="0">
                  <c:v>0</c:v>
                </c:pt>
              </c:numCache>
            </c:numRef>
          </c:val>
          <c:extLst>
            <c:ext xmlns:c16="http://schemas.microsoft.com/office/drawing/2014/chart" uri="{C3380CC4-5D6E-409C-BE32-E72D297353CC}">
              <c16:uniqueId val="{00000005-5965-4A57-A076-3A6BF9088485}"/>
            </c:ext>
          </c:extLst>
        </c:ser>
        <c:ser>
          <c:idx val="6"/>
          <c:order val="6"/>
          <c:tx>
            <c:strRef>
              <c:f>Zeitreihenvergleich_market!$C$113</c:f>
              <c:strCache>
                <c:ptCount val="1"/>
                <c:pt idx="0">
                  <c:v>Holzpellets</c:v>
                </c:pt>
              </c:strCache>
            </c:strRef>
          </c:tx>
          <c:spPr>
            <a:solidFill>
              <a:schemeClr val="accent1">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Zeitreihenvergleich_market!Holzpellets</c:f>
              <c:numCache>
                <c:formatCode>General</c:formatCode>
                <c:ptCount val="1"/>
                <c:pt idx="0">
                  <c:v>0</c:v>
                </c:pt>
              </c:numCache>
            </c:numRef>
          </c:val>
          <c:extLst>
            <c:ext xmlns:c16="http://schemas.microsoft.com/office/drawing/2014/chart" uri="{C3380CC4-5D6E-409C-BE32-E72D297353CC}">
              <c16:uniqueId val="{00000006-5965-4A57-A076-3A6BF9088485}"/>
            </c:ext>
          </c:extLst>
        </c:ser>
        <c:ser>
          <c:idx val="7"/>
          <c:order val="7"/>
          <c:tx>
            <c:strRef>
              <c:f>Zeitreihenvergleich_market!$C$114</c:f>
              <c:strCache>
                <c:ptCount val="1"/>
                <c:pt idx="0">
                  <c:v>Solarthermie</c:v>
                </c:pt>
              </c:strCache>
            </c:strRef>
          </c:tx>
          <c:spPr>
            <a:solidFill>
              <a:schemeClr val="accent2">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Zeitreihenvergleich_market!Solarthermie</c:f>
              <c:numCache>
                <c:formatCode>General</c:formatCode>
                <c:ptCount val="1"/>
                <c:pt idx="0">
                  <c:v>0</c:v>
                </c:pt>
              </c:numCache>
            </c:numRef>
          </c:val>
          <c:extLst>
            <c:ext xmlns:c16="http://schemas.microsoft.com/office/drawing/2014/chart" uri="{C3380CC4-5D6E-409C-BE32-E72D297353CC}">
              <c16:uniqueId val="{00000007-5965-4A57-A076-3A6BF9088485}"/>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b="1"/>
              <a:t>Stromverbrauch - Netzbezug</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Zeitreihenvergleich_market!$C$119</c:f>
              <c:strCache>
                <c:ptCount val="1"/>
                <c:pt idx="0">
                  <c:v>Strombezug (Strommix Deutschland) - Netzbezug</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Zeitreihenvergleich_market!Strombezug</c:f>
              <c:numCache>
                <c:formatCode>General</c:formatCode>
                <c:ptCount val="1"/>
                <c:pt idx="0">
                  <c:v>0</c:v>
                </c:pt>
              </c:numCache>
            </c:numRef>
          </c:val>
          <c:extLst>
            <c:ext xmlns:c16="http://schemas.microsoft.com/office/drawing/2014/chart" uri="{C3380CC4-5D6E-409C-BE32-E72D297353CC}">
              <c16:uniqueId val="{00000000-D6CF-4852-90D9-8B8F82AEE4D1}"/>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layout>
        <c:manualLayout>
          <c:xMode val="edge"/>
          <c:yMode val="edge"/>
          <c:x val="0.15118421828584963"/>
          <c:y val="0.90746381048030178"/>
          <c:w val="0.6837987100436318"/>
          <c:h val="7.60854265238112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b="1"/>
              <a:t>Stromerzeugung</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Zeitreihenvergleich_market!$C$124</c:f>
              <c:strCache>
                <c:ptCount val="1"/>
                <c:pt idx="0">
                  <c:v>Diesel-Notstromaggregat</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Zeitreihenvergleich_market!Notstrom</c:f>
              <c:numCache>
                <c:formatCode>General</c:formatCode>
                <c:ptCount val="1"/>
                <c:pt idx="0">
                  <c:v>0</c:v>
                </c:pt>
              </c:numCache>
            </c:numRef>
          </c:val>
          <c:extLst>
            <c:ext xmlns:c16="http://schemas.microsoft.com/office/drawing/2014/chart" uri="{C3380CC4-5D6E-409C-BE32-E72D297353CC}">
              <c16:uniqueId val="{00000000-94E5-49D2-BE70-FD16F8FBAF8B}"/>
            </c:ext>
          </c:extLst>
        </c:ser>
        <c:ser>
          <c:idx val="1"/>
          <c:order val="1"/>
          <c:tx>
            <c:strRef>
              <c:f>Zeitreihenvergleich_market!$C$125</c:f>
              <c:strCache>
                <c:ptCount val="1"/>
                <c:pt idx="0">
                  <c:v>Strom Eigenerzeugung (Photovoltaik) - gesamt</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Zeitreihenvergleich_market!Jahresachse</c:f>
              <c:numCache>
                <c:formatCode>General</c:formatCode>
                <c:ptCount val="1"/>
                <c:pt idx="0">
                  <c:v>0</c:v>
                </c:pt>
              </c:numCache>
            </c:numRef>
          </c:cat>
          <c:val>
            <c:numRef>
              <c:f>Zeitreihenvergleich_market!Strom_eigen</c:f>
              <c:numCache>
                <c:formatCode>General</c:formatCode>
                <c:ptCount val="1"/>
                <c:pt idx="0">
                  <c:v>0</c:v>
                </c:pt>
              </c:numCache>
            </c:numRef>
          </c:val>
          <c:extLst>
            <c:ext xmlns:c16="http://schemas.microsoft.com/office/drawing/2014/chart" uri="{C3380CC4-5D6E-409C-BE32-E72D297353CC}">
              <c16:uniqueId val="{00000001-94E5-49D2-BE70-FD16F8FBAF8B}"/>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mitarbeiterbezogene Treibhausgasintensität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Zeitreihenvergleich_location!$B$23</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Zeitreihenvergleich_location!MA_KBKPlus</c:f>
              <c:numCache>
                <c:formatCode>General</c:formatCode>
                <c:ptCount val="1"/>
                <c:pt idx="0">
                  <c:v>0</c:v>
                </c:pt>
              </c:numCache>
            </c:numRef>
          </c:val>
          <c:extLst>
            <c:ext xmlns:c16="http://schemas.microsoft.com/office/drawing/2014/chart" uri="{C3380CC4-5D6E-409C-BE32-E72D297353CC}">
              <c16:uniqueId val="{00000001-37DA-4888-B563-BA72C904EC20}"/>
            </c:ext>
          </c:extLst>
        </c:ser>
        <c:dLbls>
          <c:dLblPos val="ctr"/>
          <c:showLegendKey val="0"/>
          <c:showVal val="1"/>
          <c:showCatName val="0"/>
          <c:showSerName val="0"/>
          <c:showPercent val="0"/>
          <c:showBubbleSize val="0"/>
        </c:dLbls>
        <c:gapWidth val="100"/>
        <c:overlap val="100"/>
        <c:axId val="1050386991"/>
        <c:axId val="1050387951"/>
      </c:barChart>
      <c:date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Offset val="100"/>
        <c:baseTimeUnit val="days"/>
      </c:date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flächenbezogene Treibhausgasintensität - </a:t>
            </a:r>
            <a:r>
              <a:rPr lang="de-DE" sz="1200" b="1"/>
              <a:t>KBK</a:t>
            </a:r>
            <a:r>
              <a:rPr lang="de-DE" sz="1200" b="1" baseline="0"/>
              <a:t> und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clustered"/>
        <c:varyColors val="0"/>
        <c:ser>
          <c:idx val="0"/>
          <c:order val="0"/>
          <c:tx>
            <c:strRef>
              <c:f>Zeitreihenvergleich_location!$B$9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Zeitreihenvergleich_location!m2_KBK</c:f>
              <c:numCache>
                <c:formatCode>General</c:formatCode>
                <c:ptCount val="1"/>
                <c:pt idx="0">
                  <c:v>0</c:v>
                </c:pt>
              </c:numCache>
            </c:numRef>
          </c:val>
          <c:extLst>
            <c:ext xmlns:c16="http://schemas.microsoft.com/office/drawing/2014/chart" uri="{C3380CC4-5D6E-409C-BE32-E72D297353CC}">
              <c16:uniqueId val="{00000000-5DE0-4A44-833F-74134BF79AFD}"/>
            </c:ext>
          </c:extLst>
        </c:ser>
        <c:ser>
          <c:idx val="1"/>
          <c:order val="1"/>
          <c:tx>
            <c:strRef>
              <c:f>Zeitreihenvergleich_location!$B$10:$C$10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Zeitreihenvergleich_location!m2_KBKPlus</c:f>
              <c:numCache>
                <c:formatCode>General</c:formatCode>
                <c:ptCount val="1"/>
                <c:pt idx="0">
                  <c:v>0</c:v>
                </c:pt>
              </c:numCache>
            </c:numRef>
          </c:val>
          <c:extLst>
            <c:ext xmlns:c16="http://schemas.microsoft.com/office/drawing/2014/chart" uri="{C3380CC4-5D6E-409C-BE32-E72D297353CC}">
              <c16:uniqueId val="{00000001-5DE0-4A44-833F-74134BF79AFD}"/>
            </c:ext>
          </c:extLst>
        </c:ser>
        <c:dLbls>
          <c:dLblPos val="outEnd"/>
          <c:showLegendKey val="0"/>
          <c:showVal val="1"/>
          <c:showCatName val="0"/>
          <c:showSerName val="0"/>
          <c:showPercent val="0"/>
          <c:showBubbleSize val="0"/>
        </c:dLbls>
        <c:gapWidth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e/m</a:t>
                </a:r>
                <a:r>
                  <a:rPr lang="de-DE" sz="1000" b="0" i="0" u="none" strike="noStrike" kern="1200" baseline="30000">
                    <a:solidFill>
                      <a:sysClr val="windowText" lastClr="000000"/>
                    </a:solidFill>
                  </a:rPr>
                  <a:t>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flächenbezogene Treibhausgasintensität - </a:t>
            </a:r>
            <a:r>
              <a:rPr lang="de-DE" sz="1200" b="1"/>
              <a:t>KBK</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0"/>
          <c:order val="0"/>
          <c:tx>
            <c:strRef>
              <c:f>Zeitreihenvergleich_location!$B$9:$C$9</c:f>
              <c:strCache>
                <c:ptCount val="1"/>
                <c:pt idx="0">
                  <c:v>KlimaBilanzKultur (KBK)</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Zeitreihenvergleich_location!m2_KBK</c:f>
              <c:numCache>
                <c:formatCode>General</c:formatCode>
                <c:ptCount val="1"/>
                <c:pt idx="0">
                  <c:v>0</c:v>
                </c:pt>
              </c:numCache>
            </c:numRef>
          </c:val>
          <c:extLst>
            <c:ext xmlns:c16="http://schemas.microsoft.com/office/drawing/2014/chart" uri="{C3380CC4-5D6E-409C-BE32-E72D297353CC}">
              <c16:uniqueId val="{00000000-A403-4BD3-85AE-CEED988176F9}"/>
            </c:ext>
          </c:extLst>
        </c:ser>
        <c:dLbls>
          <c:dLblPos val="ctr"/>
          <c:showLegendKey val="0"/>
          <c:showVal val="1"/>
          <c:showCatName val="0"/>
          <c:showSerName val="0"/>
          <c:showPercent val="0"/>
          <c:showBubbleSize val="0"/>
        </c:dLbls>
        <c:gapWidth val="100"/>
        <c:overlap val="100"/>
        <c:axId val="1050386991"/>
        <c:axId val="1050387951"/>
      </c:barChart>
      <c:cat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Algn val="ctr"/>
        <c:lblOffset val="100"/>
        <c:noMultiLvlLbl val="1"/>
      </c:cat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e/m</a:t>
                </a:r>
                <a:r>
                  <a:rPr lang="de-DE" sz="1000" b="0" i="0" u="none" strike="noStrike" kern="1200" baseline="30000">
                    <a:solidFill>
                      <a:sysClr val="windowText" lastClr="000000"/>
                    </a:solidFill>
                  </a:rPr>
                  <a:t>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r>
              <a:rPr lang="de-DE" sz="1200"/>
              <a:t>flächenbezogene Treibhausgasintensität - </a:t>
            </a:r>
            <a:r>
              <a:rPr lang="de-DE" sz="1200" b="1" i="0" u="none" strike="noStrike" kern="1200" spc="0" baseline="0">
                <a:solidFill>
                  <a:sysClr val="windowText" lastClr="000000"/>
                </a:solidFill>
              </a:rPr>
              <a:t>KBK+</a:t>
            </a:r>
            <a:endParaRPr lang="de-DE"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dk1"/>
              </a:solidFill>
              <a:latin typeface="+mn-lt"/>
              <a:ea typeface="+mn-ea"/>
              <a:cs typeface="+mn-cs"/>
            </a:defRPr>
          </a:pPr>
          <a:endParaRPr lang="de-DE"/>
        </a:p>
      </c:txPr>
    </c:title>
    <c:autoTitleDeleted val="0"/>
    <c:plotArea>
      <c:layout/>
      <c:barChart>
        <c:barDir val="col"/>
        <c:grouping val="stacked"/>
        <c:varyColors val="0"/>
        <c:ser>
          <c:idx val="1"/>
          <c:order val="0"/>
          <c:tx>
            <c:strRef>
              <c:f>Zeitreihenvergleich_location!$B$10:$C$10</c:f>
              <c:strCache>
                <c:ptCount val="1"/>
                <c:pt idx="0">
                  <c:v>KlimaBilanzKultur+ (KBK+)</c:v>
                </c:pt>
              </c:strCache>
            </c:strRef>
          </c:tx>
          <c:spPr>
            <a:solidFill>
              <a:srgbClr val="5BBE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Zeitreihenvergleich_location!Jahresachse</c:f>
              <c:numCache>
                <c:formatCode>General</c:formatCode>
                <c:ptCount val="1"/>
                <c:pt idx="0">
                  <c:v>0</c:v>
                </c:pt>
              </c:numCache>
            </c:numRef>
          </c:cat>
          <c:val>
            <c:numRef>
              <c:f>Zeitreihenvergleich_location!m2_KBKPlus</c:f>
              <c:numCache>
                <c:formatCode>General</c:formatCode>
                <c:ptCount val="1"/>
                <c:pt idx="0">
                  <c:v>0</c:v>
                </c:pt>
              </c:numCache>
            </c:numRef>
          </c:val>
          <c:extLst>
            <c:ext xmlns:c16="http://schemas.microsoft.com/office/drawing/2014/chart" uri="{C3380CC4-5D6E-409C-BE32-E72D297353CC}">
              <c16:uniqueId val="{00000000-4F5C-4994-9594-5018524E4D51}"/>
            </c:ext>
          </c:extLst>
        </c:ser>
        <c:dLbls>
          <c:dLblPos val="ctr"/>
          <c:showLegendKey val="0"/>
          <c:showVal val="1"/>
          <c:showCatName val="0"/>
          <c:showSerName val="0"/>
          <c:showPercent val="0"/>
          <c:showBubbleSize val="0"/>
        </c:dLbls>
        <c:gapWidth val="100"/>
        <c:overlap val="100"/>
        <c:axId val="1050386991"/>
        <c:axId val="1050387951"/>
      </c:barChart>
      <c:dateAx>
        <c:axId val="105038699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crossAx val="1050387951"/>
        <c:crosses val="autoZero"/>
        <c:auto val="0"/>
        <c:lblOffset val="100"/>
        <c:baseTimeUnit val="days"/>
      </c:dateAx>
      <c:valAx>
        <c:axId val="105038795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r>
                  <a:rPr lang="de-DE" sz="1000" b="0" i="0" u="none" strike="noStrike" kern="1200" baseline="0">
                    <a:solidFill>
                      <a:sysClr val="windowText" lastClr="000000"/>
                    </a:solidFill>
                  </a:rPr>
                  <a:t>kg CO</a:t>
                </a:r>
                <a:r>
                  <a:rPr lang="de-DE" sz="1000" b="0" i="0" u="none" strike="noStrike" kern="1200" baseline="-25000">
                    <a:solidFill>
                      <a:sysClr val="windowText" lastClr="000000"/>
                    </a:solidFill>
                  </a:rPr>
                  <a:t>2</a:t>
                </a:r>
                <a:r>
                  <a:rPr lang="de-DE" sz="1000" b="0" i="0" u="none" strike="noStrike" kern="1200" baseline="0">
                    <a:solidFill>
                      <a:sysClr val="windowText" lastClr="000000"/>
                    </a:solidFill>
                  </a:rPr>
                  <a:t>e/m</a:t>
                </a:r>
                <a:r>
                  <a:rPr lang="de-DE" sz="1000" b="0" i="0" u="none" strike="noStrike" kern="1200" baseline="30000">
                    <a:solidFill>
                      <a:sysClr val="windowText" lastClr="000000"/>
                    </a:solidFill>
                  </a:rPr>
                  <a:t>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0" spcFirstLastPara="1" vertOverflow="ellipsis" wrap="square" anchor="t" anchorCtr="0"/>
          <a:lstStyle/>
          <a:p>
            <a:pPr>
              <a:defRPr sz="900" b="0" i="0" u="none" strike="noStrike" kern="1200" baseline="0">
                <a:solidFill>
                  <a:schemeClr val="dk1"/>
                </a:solidFill>
                <a:latin typeface="+mn-lt"/>
                <a:ea typeface="+mn-ea"/>
                <a:cs typeface="+mn-cs"/>
              </a:defRPr>
            </a:pPr>
            <a:endParaRPr lang="de-DE"/>
          </a:p>
        </c:txPr>
        <c:crossAx val="10503869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de-DE"/>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18" Type="http://schemas.openxmlformats.org/officeDocument/2006/relationships/chart" Target="../charts/chart44.xml"/><Relationship Id="rId26" Type="http://schemas.openxmlformats.org/officeDocument/2006/relationships/chart" Target="../charts/chart52.xml"/><Relationship Id="rId3" Type="http://schemas.openxmlformats.org/officeDocument/2006/relationships/chart" Target="../charts/chart29.xml"/><Relationship Id="rId21" Type="http://schemas.openxmlformats.org/officeDocument/2006/relationships/chart" Target="../charts/chart47.xml"/><Relationship Id="rId7" Type="http://schemas.openxmlformats.org/officeDocument/2006/relationships/chart" Target="../charts/chart33.xml"/><Relationship Id="rId12" Type="http://schemas.openxmlformats.org/officeDocument/2006/relationships/chart" Target="../charts/chart38.xml"/><Relationship Id="rId17" Type="http://schemas.openxmlformats.org/officeDocument/2006/relationships/chart" Target="../charts/chart43.xml"/><Relationship Id="rId25" Type="http://schemas.openxmlformats.org/officeDocument/2006/relationships/chart" Target="../charts/chart51.xml"/><Relationship Id="rId2" Type="http://schemas.openxmlformats.org/officeDocument/2006/relationships/chart" Target="../charts/chart28.xml"/><Relationship Id="rId16" Type="http://schemas.openxmlformats.org/officeDocument/2006/relationships/chart" Target="../charts/chart42.xml"/><Relationship Id="rId20" Type="http://schemas.openxmlformats.org/officeDocument/2006/relationships/chart" Target="../charts/chart46.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24" Type="http://schemas.openxmlformats.org/officeDocument/2006/relationships/chart" Target="../charts/chart50.xml"/><Relationship Id="rId5" Type="http://schemas.openxmlformats.org/officeDocument/2006/relationships/chart" Target="../charts/chart31.xml"/><Relationship Id="rId15" Type="http://schemas.openxmlformats.org/officeDocument/2006/relationships/chart" Target="../charts/chart41.xml"/><Relationship Id="rId23" Type="http://schemas.openxmlformats.org/officeDocument/2006/relationships/chart" Target="../charts/chart49.xml"/><Relationship Id="rId10" Type="http://schemas.openxmlformats.org/officeDocument/2006/relationships/chart" Target="../charts/chart36.xml"/><Relationship Id="rId19" Type="http://schemas.openxmlformats.org/officeDocument/2006/relationships/chart" Target="../charts/chart45.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 Id="rId22"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27</xdr:row>
      <xdr:rowOff>400050</xdr:rowOff>
    </xdr:from>
    <xdr:to>
      <xdr:col>6</xdr:col>
      <xdr:colOff>2904767</xdr:colOff>
      <xdr:row>27</xdr:row>
      <xdr:rowOff>714336</xdr:rowOff>
    </xdr:to>
    <xdr:pic>
      <xdr:nvPicPr>
        <xdr:cNvPr id="2" name="Grafik 1">
          <a:extLst>
            <a:ext uri="{FF2B5EF4-FFF2-40B4-BE49-F238E27FC236}">
              <a16:creationId xmlns:a16="http://schemas.microsoft.com/office/drawing/2014/main" id="{A9A3A79E-DE00-F479-38F6-C6BE97BE0525}"/>
            </a:ext>
          </a:extLst>
        </xdr:cNvPr>
        <xdr:cNvPicPr>
          <a:picLocks noChangeAspect="1"/>
        </xdr:cNvPicPr>
      </xdr:nvPicPr>
      <xdr:blipFill>
        <a:blip xmlns:r="http://schemas.openxmlformats.org/officeDocument/2006/relationships" r:embed="rId1"/>
        <a:stretch>
          <a:fillRect/>
        </a:stretch>
      </xdr:blipFill>
      <xdr:spPr>
        <a:xfrm>
          <a:off x="5067300" y="7038975"/>
          <a:ext cx="2869842" cy="317461"/>
        </a:xfrm>
        <a:prstGeom prst="rect">
          <a:avLst/>
        </a:prstGeom>
      </xdr:spPr>
    </xdr:pic>
    <xdr:clientData/>
  </xdr:twoCellAnchor>
  <xdr:twoCellAnchor>
    <xdr:from>
      <xdr:col>6</xdr:col>
      <xdr:colOff>2574924</xdr:colOff>
      <xdr:row>27</xdr:row>
      <xdr:rowOff>415925</xdr:rowOff>
    </xdr:from>
    <xdr:to>
      <xdr:col>6</xdr:col>
      <xdr:colOff>2820574</xdr:colOff>
      <xdr:row>27</xdr:row>
      <xdr:rowOff>667925</xdr:rowOff>
    </xdr:to>
    <xdr:sp macro="" textlink="">
      <xdr:nvSpPr>
        <xdr:cNvPr id="3" name="Rechteck 2">
          <a:extLst>
            <a:ext uri="{FF2B5EF4-FFF2-40B4-BE49-F238E27FC236}">
              <a16:creationId xmlns:a16="http://schemas.microsoft.com/office/drawing/2014/main" id="{E2F467F7-672E-6D71-A6A3-28750D2254DF}"/>
            </a:ext>
          </a:extLst>
        </xdr:cNvPr>
        <xdr:cNvSpPr/>
      </xdr:nvSpPr>
      <xdr:spPr>
        <a:xfrm>
          <a:off x="7604124" y="7054850"/>
          <a:ext cx="245650" cy="252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twoCellAnchor editAs="oneCell">
    <xdr:from>
      <xdr:col>6</xdr:col>
      <xdr:colOff>57150</xdr:colOff>
      <xdr:row>30</xdr:row>
      <xdr:rowOff>406400</xdr:rowOff>
    </xdr:from>
    <xdr:to>
      <xdr:col>6</xdr:col>
      <xdr:colOff>1612706</xdr:colOff>
      <xdr:row>30</xdr:row>
      <xdr:rowOff>1060369</xdr:rowOff>
    </xdr:to>
    <xdr:pic>
      <xdr:nvPicPr>
        <xdr:cNvPr id="4" name="Grafik 3">
          <a:extLst>
            <a:ext uri="{FF2B5EF4-FFF2-40B4-BE49-F238E27FC236}">
              <a16:creationId xmlns:a16="http://schemas.microsoft.com/office/drawing/2014/main" id="{6D26203C-0E3A-BFBC-E0F6-008C8100110B}"/>
            </a:ext>
          </a:extLst>
        </xdr:cNvPr>
        <xdr:cNvPicPr>
          <a:picLocks noChangeAspect="1"/>
        </xdr:cNvPicPr>
      </xdr:nvPicPr>
      <xdr:blipFill>
        <a:blip xmlns:r="http://schemas.openxmlformats.org/officeDocument/2006/relationships" r:embed="rId2"/>
        <a:stretch>
          <a:fillRect/>
        </a:stretch>
      </xdr:blipFill>
      <xdr:spPr>
        <a:xfrm>
          <a:off x="5086350" y="9293225"/>
          <a:ext cx="1552381" cy="650794"/>
        </a:xfrm>
        <a:prstGeom prst="rect">
          <a:avLst/>
        </a:prstGeom>
      </xdr:spPr>
    </xdr:pic>
    <xdr:clientData/>
  </xdr:twoCellAnchor>
  <xdr:twoCellAnchor>
    <xdr:from>
      <xdr:col>6</xdr:col>
      <xdr:colOff>31749</xdr:colOff>
      <xdr:row>30</xdr:row>
      <xdr:rowOff>377825</xdr:rowOff>
    </xdr:from>
    <xdr:to>
      <xdr:col>6</xdr:col>
      <xdr:colOff>277399</xdr:colOff>
      <xdr:row>30</xdr:row>
      <xdr:rowOff>629825</xdr:rowOff>
    </xdr:to>
    <xdr:sp macro="" textlink="">
      <xdr:nvSpPr>
        <xdr:cNvPr id="5" name="Rechteck 4">
          <a:extLst>
            <a:ext uri="{FF2B5EF4-FFF2-40B4-BE49-F238E27FC236}">
              <a16:creationId xmlns:a16="http://schemas.microsoft.com/office/drawing/2014/main" id="{3D840CD0-9DA3-49FA-BAB6-DB2434773697}"/>
            </a:ext>
          </a:extLst>
        </xdr:cNvPr>
        <xdr:cNvSpPr/>
      </xdr:nvSpPr>
      <xdr:spPr>
        <a:xfrm>
          <a:off x="5060949" y="9264650"/>
          <a:ext cx="245650" cy="252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twoCellAnchor editAs="oneCell">
    <xdr:from>
      <xdr:col>6</xdr:col>
      <xdr:colOff>47606</xdr:colOff>
      <xdr:row>33</xdr:row>
      <xdr:rowOff>441309</xdr:rowOff>
    </xdr:from>
    <xdr:to>
      <xdr:col>6</xdr:col>
      <xdr:colOff>2149564</xdr:colOff>
      <xdr:row>33</xdr:row>
      <xdr:rowOff>1016014</xdr:rowOff>
    </xdr:to>
    <xdr:pic>
      <xdr:nvPicPr>
        <xdr:cNvPr id="6" name="Grafik 5">
          <a:extLst>
            <a:ext uri="{FF2B5EF4-FFF2-40B4-BE49-F238E27FC236}">
              <a16:creationId xmlns:a16="http://schemas.microsoft.com/office/drawing/2014/main" id="{42CBE8D1-81D3-8623-7102-928EDB3324E8}"/>
            </a:ext>
          </a:extLst>
        </xdr:cNvPr>
        <xdr:cNvPicPr>
          <a:picLocks noChangeAspect="1"/>
        </xdr:cNvPicPr>
      </xdr:nvPicPr>
      <xdr:blipFill>
        <a:blip xmlns:r="http://schemas.openxmlformats.org/officeDocument/2006/relationships" r:embed="rId3"/>
        <a:stretch>
          <a:fillRect/>
        </a:stretch>
      </xdr:blipFill>
      <xdr:spPr>
        <a:xfrm>
          <a:off x="5076806" y="12242784"/>
          <a:ext cx="2101958" cy="574705"/>
        </a:xfrm>
        <a:prstGeom prst="rect">
          <a:avLst/>
        </a:prstGeom>
        <a:ln>
          <a:solidFill>
            <a:schemeClr val="bg2">
              <a:lumMod val="90000"/>
            </a:schemeClr>
          </a:solidFill>
        </a:ln>
      </xdr:spPr>
    </xdr:pic>
    <xdr:clientData/>
  </xdr:twoCellAnchor>
  <xdr:twoCellAnchor>
    <xdr:from>
      <xdr:col>6</xdr:col>
      <xdr:colOff>647698</xdr:colOff>
      <xdr:row>33</xdr:row>
      <xdr:rowOff>704850</xdr:rowOff>
    </xdr:from>
    <xdr:to>
      <xdr:col>6</xdr:col>
      <xdr:colOff>935698</xdr:colOff>
      <xdr:row>33</xdr:row>
      <xdr:rowOff>983325</xdr:rowOff>
    </xdr:to>
    <xdr:sp macro="" textlink="">
      <xdr:nvSpPr>
        <xdr:cNvPr id="7" name="Rechteck 6">
          <a:extLst>
            <a:ext uri="{FF2B5EF4-FFF2-40B4-BE49-F238E27FC236}">
              <a16:creationId xmlns:a16="http://schemas.microsoft.com/office/drawing/2014/main" id="{C807D7B3-B57B-478C-BFEC-AB610329FD33}"/>
            </a:ext>
          </a:extLst>
        </xdr:cNvPr>
        <xdr:cNvSpPr/>
      </xdr:nvSpPr>
      <xdr:spPr>
        <a:xfrm>
          <a:off x="5676898" y="12506325"/>
          <a:ext cx="288000" cy="2784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twoCellAnchor editAs="oneCell">
    <xdr:from>
      <xdr:col>6</xdr:col>
      <xdr:colOff>47625</xdr:colOff>
      <xdr:row>34</xdr:row>
      <xdr:rowOff>434975</xdr:rowOff>
    </xdr:from>
    <xdr:to>
      <xdr:col>6</xdr:col>
      <xdr:colOff>2152758</xdr:colOff>
      <xdr:row>34</xdr:row>
      <xdr:rowOff>1019205</xdr:rowOff>
    </xdr:to>
    <xdr:pic>
      <xdr:nvPicPr>
        <xdr:cNvPr id="8" name="Grafik 7">
          <a:extLst>
            <a:ext uri="{FF2B5EF4-FFF2-40B4-BE49-F238E27FC236}">
              <a16:creationId xmlns:a16="http://schemas.microsoft.com/office/drawing/2014/main" id="{37638E7D-5027-4831-A4EA-4D3CA8FFA32B}"/>
            </a:ext>
          </a:extLst>
        </xdr:cNvPr>
        <xdr:cNvPicPr>
          <a:picLocks noChangeAspect="1"/>
        </xdr:cNvPicPr>
      </xdr:nvPicPr>
      <xdr:blipFill>
        <a:blip xmlns:r="http://schemas.openxmlformats.org/officeDocument/2006/relationships" r:embed="rId3"/>
        <a:stretch>
          <a:fillRect/>
        </a:stretch>
      </xdr:blipFill>
      <xdr:spPr>
        <a:xfrm>
          <a:off x="5076825" y="13350875"/>
          <a:ext cx="2105133" cy="584230"/>
        </a:xfrm>
        <a:prstGeom prst="rect">
          <a:avLst/>
        </a:prstGeom>
        <a:ln>
          <a:solidFill>
            <a:schemeClr val="bg2">
              <a:lumMod val="90000"/>
            </a:schemeClr>
          </a:solidFill>
        </a:ln>
      </xdr:spPr>
    </xdr:pic>
    <xdr:clientData/>
  </xdr:twoCellAnchor>
  <xdr:twoCellAnchor>
    <xdr:from>
      <xdr:col>6</xdr:col>
      <xdr:colOff>1514492</xdr:colOff>
      <xdr:row>34</xdr:row>
      <xdr:rowOff>695341</xdr:rowOff>
    </xdr:from>
    <xdr:to>
      <xdr:col>6</xdr:col>
      <xdr:colOff>1802492</xdr:colOff>
      <xdr:row>34</xdr:row>
      <xdr:rowOff>983341</xdr:rowOff>
    </xdr:to>
    <xdr:sp macro="" textlink="">
      <xdr:nvSpPr>
        <xdr:cNvPr id="9" name="Rechteck 8">
          <a:extLst>
            <a:ext uri="{FF2B5EF4-FFF2-40B4-BE49-F238E27FC236}">
              <a16:creationId xmlns:a16="http://schemas.microsoft.com/office/drawing/2014/main" id="{C8E51574-8885-4074-8F44-5D857429EB9C}"/>
            </a:ext>
          </a:extLst>
        </xdr:cNvPr>
        <xdr:cNvSpPr/>
      </xdr:nvSpPr>
      <xdr:spPr>
        <a:xfrm>
          <a:off x="6543692" y="13611241"/>
          <a:ext cx="288000" cy="288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twoCellAnchor editAs="oneCell">
    <xdr:from>
      <xdr:col>6</xdr:col>
      <xdr:colOff>47625</xdr:colOff>
      <xdr:row>28</xdr:row>
      <xdr:rowOff>762000</xdr:rowOff>
    </xdr:from>
    <xdr:to>
      <xdr:col>6</xdr:col>
      <xdr:colOff>2054506</xdr:colOff>
      <xdr:row>28</xdr:row>
      <xdr:rowOff>1038264</xdr:rowOff>
    </xdr:to>
    <xdr:pic>
      <xdr:nvPicPr>
        <xdr:cNvPr id="10" name="Grafik 9">
          <a:extLst>
            <a:ext uri="{FF2B5EF4-FFF2-40B4-BE49-F238E27FC236}">
              <a16:creationId xmlns:a16="http://schemas.microsoft.com/office/drawing/2014/main" id="{CB9B5045-52F7-F2FA-78E2-A0490A395F50}"/>
            </a:ext>
          </a:extLst>
        </xdr:cNvPr>
        <xdr:cNvPicPr>
          <a:picLocks noChangeAspect="1"/>
        </xdr:cNvPicPr>
      </xdr:nvPicPr>
      <xdr:blipFill>
        <a:blip xmlns:r="http://schemas.openxmlformats.org/officeDocument/2006/relationships" r:embed="rId4"/>
        <a:stretch>
          <a:fillRect/>
        </a:stretch>
      </xdr:blipFill>
      <xdr:spPr>
        <a:xfrm>
          <a:off x="5076825" y="8143875"/>
          <a:ext cx="2006881" cy="276264"/>
        </a:xfrm>
        <a:prstGeom prst="rect">
          <a:avLst/>
        </a:prstGeom>
        <a:ln>
          <a:solidFill>
            <a:schemeClr val="bg2">
              <a:lumMod val="90000"/>
            </a:schemeClr>
          </a:solidFill>
        </a:ln>
      </xdr:spPr>
    </xdr:pic>
    <xdr:clientData/>
  </xdr:twoCellAnchor>
  <xdr:twoCellAnchor editAs="oneCell">
    <xdr:from>
      <xdr:col>6</xdr:col>
      <xdr:colOff>38100</xdr:colOff>
      <xdr:row>31</xdr:row>
      <xdr:rowOff>390525</xdr:rowOff>
    </xdr:from>
    <xdr:to>
      <xdr:col>6</xdr:col>
      <xdr:colOff>2191050</xdr:colOff>
      <xdr:row>31</xdr:row>
      <xdr:rowOff>666789</xdr:rowOff>
    </xdr:to>
    <xdr:pic>
      <xdr:nvPicPr>
        <xdr:cNvPr id="11" name="Grafik 10">
          <a:extLst>
            <a:ext uri="{FF2B5EF4-FFF2-40B4-BE49-F238E27FC236}">
              <a16:creationId xmlns:a16="http://schemas.microsoft.com/office/drawing/2014/main" id="{C2A663E8-527C-800B-4E99-D210C613F900}"/>
            </a:ext>
          </a:extLst>
        </xdr:cNvPr>
        <xdr:cNvPicPr>
          <a:picLocks noChangeAspect="1"/>
        </xdr:cNvPicPr>
      </xdr:nvPicPr>
      <xdr:blipFill>
        <a:blip xmlns:r="http://schemas.openxmlformats.org/officeDocument/2006/relationships" r:embed="rId5"/>
        <a:stretch>
          <a:fillRect/>
        </a:stretch>
      </xdr:blipFill>
      <xdr:spPr>
        <a:xfrm>
          <a:off x="5067300" y="10372725"/>
          <a:ext cx="2152950" cy="273089"/>
        </a:xfrm>
        <a:prstGeom prst="rect">
          <a:avLst/>
        </a:prstGeom>
        <a:ln>
          <a:solidFill>
            <a:schemeClr val="bg2">
              <a:lumMod val="90000"/>
            </a:schemeClr>
          </a:solidFill>
        </a:ln>
      </xdr:spPr>
    </xdr:pic>
    <xdr:clientData/>
  </xdr:twoCellAnchor>
  <xdr:twoCellAnchor editAs="oneCell">
    <xdr:from>
      <xdr:col>6</xdr:col>
      <xdr:colOff>63501</xdr:colOff>
      <xdr:row>32</xdr:row>
      <xdr:rowOff>400050</xdr:rowOff>
    </xdr:from>
    <xdr:to>
      <xdr:col>6</xdr:col>
      <xdr:colOff>1619057</xdr:colOff>
      <xdr:row>32</xdr:row>
      <xdr:rowOff>1047669</xdr:rowOff>
    </xdr:to>
    <xdr:pic>
      <xdr:nvPicPr>
        <xdr:cNvPr id="12" name="Grafik 11">
          <a:extLst>
            <a:ext uri="{FF2B5EF4-FFF2-40B4-BE49-F238E27FC236}">
              <a16:creationId xmlns:a16="http://schemas.microsoft.com/office/drawing/2014/main" id="{145B20C0-671E-47B9-ADBA-0CDE5A63FFC2}"/>
            </a:ext>
          </a:extLst>
        </xdr:cNvPr>
        <xdr:cNvPicPr>
          <a:picLocks noChangeAspect="1"/>
        </xdr:cNvPicPr>
      </xdr:nvPicPr>
      <xdr:blipFill>
        <a:blip xmlns:r="http://schemas.openxmlformats.org/officeDocument/2006/relationships" r:embed="rId2"/>
        <a:stretch>
          <a:fillRect/>
        </a:stretch>
      </xdr:blipFill>
      <xdr:spPr>
        <a:xfrm>
          <a:off x="5092701" y="11106150"/>
          <a:ext cx="1555556" cy="647619"/>
        </a:xfrm>
        <a:prstGeom prst="rect">
          <a:avLst/>
        </a:prstGeom>
      </xdr:spPr>
    </xdr:pic>
    <xdr:clientData/>
  </xdr:twoCellAnchor>
  <xdr:twoCellAnchor>
    <xdr:from>
      <xdr:col>6</xdr:col>
      <xdr:colOff>38100</xdr:colOff>
      <xdr:row>32</xdr:row>
      <xdr:rowOff>371475</xdr:rowOff>
    </xdr:from>
    <xdr:to>
      <xdr:col>6</xdr:col>
      <xdr:colOff>283750</xdr:colOff>
      <xdr:row>32</xdr:row>
      <xdr:rowOff>617125</xdr:rowOff>
    </xdr:to>
    <xdr:sp macro="" textlink="">
      <xdr:nvSpPr>
        <xdr:cNvPr id="13" name="Rechteck 12">
          <a:extLst>
            <a:ext uri="{FF2B5EF4-FFF2-40B4-BE49-F238E27FC236}">
              <a16:creationId xmlns:a16="http://schemas.microsoft.com/office/drawing/2014/main" id="{060C0F58-45E5-45FD-A149-7F69D23D2F91}"/>
            </a:ext>
          </a:extLst>
        </xdr:cNvPr>
        <xdr:cNvSpPr/>
      </xdr:nvSpPr>
      <xdr:spPr>
        <a:xfrm>
          <a:off x="5067300" y="11077575"/>
          <a:ext cx="245650" cy="2456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747620</xdr:colOff>
      <xdr:row>5</xdr:row>
      <xdr:rowOff>225597</xdr:rowOff>
    </xdr:from>
    <xdr:to>
      <xdr:col>22</xdr:col>
      <xdr:colOff>304502</xdr:colOff>
      <xdr:row>17</xdr:row>
      <xdr:rowOff>0</xdr:rowOff>
    </xdr:to>
    <xdr:graphicFrame macro="">
      <xdr:nvGraphicFramePr>
        <xdr:cNvPr id="3" name="Diagramm 2">
          <a:extLst>
            <a:ext uri="{FF2B5EF4-FFF2-40B4-BE49-F238E27FC236}">
              <a16:creationId xmlns:a16="http://schemas.microsoft.com/office/drawing/2014/main" id="{E77EB5D7-46B2-4809-AED5-774195E4F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459254</xdr:colOff>
      <xdr:row>5</xdr:row>
      <xdr:rowOff>219449</xdr:rowOff>
    </xdr:from>
    <xdr:to>
      <xdr:col>31</xdr:col>
      <xdr:colOff>6611</xdr:colOff>
      <xdr:row>17</xdr:row>
      <xdr:rowOff>0</xdr:rowOff>
    </xdr:to>
    <xdr:graphicFrame macro="">
      <xdr:nvGraphicFramePr>
        <xdr:cNvPr id="5" name="Diagramm 4">
          <a:extLst>
            <a:ext uri="{FF2B5EF4-FFF2-40B4-BE49-F238E27FC236}">
              <a16:creationId xmlns:a16="http://schemas.microsoft.com/office/drawing/2014/main" id="{A1D10DD5-FB5F-44D9-8494-9CD2F557E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168087</xdr:colOff>
      <xdr:row>5</xdr:row>
      <xdr:rowOff>227292</xdr:rowOff>
    </xdr:from>
    <xdr:to>
      <xdr:col>39</xdr:col>
      <xdr:colOff>483794</xdr:colOff>
      <xdr:row>17</xdr:row>
      <xdr:rowOff>0</xdr:rowOff>
    </xdr:to>
    <xdr:graphicFrame macro="">
      <xdr:nvGraphicFramePr>
        <xdr:cNvPr id="6" name="Diagramm 5">
          <a:extLst>
            <a:ext uri="{FF2B5EF4-FFF2-40B4-BE49-F238E27FC236}">
              <a16:creationId xmlns:a16="http://schemas.microsoft.com/office/drawing/2014/main" id="{60F43206-ACA4-4E0B-8494-FFFC5E9E1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516352</xdr:colOff>
      <xdr:row>18</xdr:row>
      <xdr:rowOff>308840</xdr:rowOff>
    </xdr:from>
    <xdr:to>
      <xdr:col>22</xdr:col>
      <xdr:colOff>301834</xdr:colOff>
      <xdr:row>27</xdr:row>
      <xdr:rowOff>1600</xdr:rowOff>
    </xdr:to>
    <xdr:graphicFrame macro="">
      <xdr:nvGraphicFramePr>
        <xdr:cNvPr id="2" name="Diagramm 1">
          <a:extLst>
            <a:ext uri="{FF2B5EF4-FFF2-40B4-BE49-F238E27FC236}">
              <a16:creationId xmlns:a16="http://schemas.microsoft.com/office/drawing/2014/main" id="{DEF01616-3EC2-4522-82FE-2B35C0F7F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456586</xdr:colOff>
      <xdr:row>18</xdr:row>
      <xdr:rowOff>309042</xdr:rowOff>
    </xdr:from>
    <xdr:to>
      <xdr:col>31</xdr:col>
      <xdr:colOff>3943</xdr:colOff>
      <xdr:row>27</xdr:row>
      <xdr:rowOff>1600</xdr:rowOff>
    </xdr:to>
    <xdr:graphicFrame macro="">
      <xdr:nvGraphicFramePr>
        <xdr:cNvPr id="4" name="Diagramm 3">
          <a:extLst>
            <a:ext uri="{FF2B5EF4-FFF2-40B4-BE49-F238E27FC236}">
              <a16:creationId xmlns:a16="http://schemas.microsoft.com/office/drawing/2014/main" id="{8358C357-DE0F-4E1F-A781-497AF3B568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159069</xdr:colOff>
      <xdr:row>18</xdr:row>
      <xdr:rowOff>310535</xdr:rowOff>
    </xdr:from>
    <xdr:to>
      <xdr:col>39</xdr:col>
      <xdr:colOff>481126</xdr:colOff>
      <xdr:row>27</xdr:row>
      <xdr:rowOff>1600</xdr:rowOff>
    </xdr:to>
    <xdr:graphicFrame macro="">
      <xdr:nvGraphicFramePr>
        <xdr:cNvPr id="7" name="Diagramm 6">
          <a:extLst>
            <a:ext uri="{FF2B5EF4-FFF2-40B4-BE49-F238E27FC236}">
              <a16:creationId xmlns:a16="http://schemas.microsoft.com/office/drawing/2014/main" id="{8893C2E0-827A-4087-B7E3-D385F5AC43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516352</xdr:colOff>
      <xdr:row>29</xdr:row>
      <xdr:rowOff>531</xdr:rowOff>
    </xdr:from>
    <xdr:to>
      <xdr:col>22</xdr:col>
      <xdr:colOff>301834</xdr:colOff>
      <xdr:row>36</xdr:row>
      <xdr:rowOff>1571984</xdr:rowOff>
    </xdr:to>
    <xdr:graphicFrame macro="">
      <xdr:nvGraphicFramePr>
        <xdr:cNvPr id="8" name="Diagramm 7">
          <a:extLst>
            <a:ext uri="{FF2B5EF4-FFF2-40B4-BE49-F238E27FC236}">
              <a16:creationId xmlns:a16="http://schemas.microsoft.com/office/drawing/2014/main" id="{8DC42D78-ACED-4543-B069-E7D34F2092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456586</xdr:colOff>
      <xdr:row>29</xdr:row>
      <xdr:rowOff>733</xdr:rowOff>
    </xdr:from>
    <xdr:to>
      <xdr:col>31</xdr:col>
      <xdr:colOff>7118</xdr:colOff>
      <xdr:row>36</xdr:row>
      <xdr:rowOff>1571984</xdr:rowOff>
    </xdr:to>
    <xdr:graphicFrame macro="">
      <xdr:nvGraphicFramePr>
        <xdr:cNvPr id="9" name="Diagramm 8">
          <a:extLst>
            <a:ext uri="{FF2B5EF4-FFF2-40B4-BE49-F238E27FC236}">
              <a16:creationId xmlns:a16="http://schemas.microsoft.com/office/drawing/2014/main" id="{9C9935F0-1E06-4D17-8327-CF2D5D04FC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31</xdr:col>
      <xdr:colOff>162244</xdr:colOff>
      <xdr:row>27</xdr:row>
      <xdr:rowOff>339229</xdr:rowOff>
    </xdr:from>
    <xdr:to>
      <xdr:col>39</xdr:col>
      <xdr:colOff>484301</xdr:colOff>
      <xdr:row>36</xdr:row>
      <xdr:rowOff>1571984</xdr:rowOff>
    </xdr:to>
    <xdr:graphicFrame macro="">
      <xdr:nvGraphicFramePr>
        <xdr:cNvPr id="10" name="Diagramm 9">
          <a:extLst>
            <a:ext uri="{FF2B5EF4-FFF2-40B4-BE49-F238E27FC236}">
              <a16:creationId xmlns:a16="http://schemas.microsoft.com/office/drawing/2014/main" id="{5845EE5D-039F-4ADB-BFCF-001731C55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516352</xdr:colOff>
      <xdr:row>39</xdr:row>
      <xdr:rowOff>14138</xdr:rowOff>
    </xdr:from>
    <xdr:to>
      <xdr:col>22</xdr:col>
      <xdr:colOff>301834</xdr:colOff>
      <xdr:row>47</xdr:row>
      <xdr:rowOff>3987</xdr:rowOff>
    </xdr:to>
    <xdr:graphicFrame macro="">
      <xdr:nvGraphicFramePr>
        <xdr:cNvPr id="11" name="Diagramm 10">
          <a:extLst>
            <a:ext uri="{FF2B5EF4-FFF2-40B4-BE49-F238E27FC236}">
              <a16:creationId xmlns:a16="http://schemas.microsoft.com/office/drawing/2014/main" id="{A303E46A-09C3-4F6A-A0AA-21B0B223E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456586</xdr:colOff>
      <xdr:row>39</xdr:row>
      <xdr:rowOff>11165</xdr:rowOff>
    </xdr:from>
    <xdr:to>
      <xdr:col>31</xdr:col>
      <xdr:colOff>10293</xdr:colOff>
      <xdr:row>47</xdr:row>
      <xdr:rowOff>7162</xdr:rowOff>
    </xdr:to>
    <xdr:graphicFrame macro="">
      <xdr:nvGraphicFramePr>
        <xdr:cNvPr id="12" name="Diagramm 11">
          <a:extLst>
            <a:ext uri="{FF2B5EF4-FFF2-40B4-BE49-F238E27FC236}">
              <a16:creationId xmlns:a16="http://schemas.microsoft.com/office/drawing/2014/main" id="{AAFF2B6E-5F33-4E1E-89B4-64C72E9BD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31</xdr:col>
      <xdr:colOff>162244</xdr:colOff>
      <xdr:row>39</xdr:row>
      <xdr:rowOff>9483</xdr:rowOff>
    </xdr:from>
    <xdr:to>
      <xdr:col>39</xdr:col>
      <xdr:colOff>484301</xdr:colOff>
      <xdr:row>47</xdr:row>
      <xdr:rowOff>3987</xdr:rowOff>
    </xdr:to>
    <xdr:graphicFrame macro="">
      <xdr:nvGraphicFramePr>
        <xdr:cNvPr id="13" name="Diagramm 12">
          <a:extLst>
            <a:ext uri="{FF2B5EF4-FFF2-40B4-BE49-F238E27FC236}">
              <a16:creationId xmlns:a16="http://schemas.microsoft.com/office/drawing/2014/main" id="{63703F03-B978-4CF5-ABD5-3349EC6E9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14</xdr:col>
      <xdr:colOff>0</xdr:colOff>
      <xdr:row>49</xdr:row>
      <xdr:rowOff>1</xdr:rowOff>
    </xdr:from>
    <xdr:to>
      <xdr:col>22</xdr:col>
      <xdr:colOff>315707</xdr:colOff>
      <xdr:row>55</xdr:row>
      <xdr:rowOff>39995</xdr:rowOff>
    </xdr:to>
    <xdr:graphicFrame macro="">
      <xdr:nvGraphicFramePr>
        <xdr:cNvPr id="14" name="Diagramm 13">
          <a:extLst>
            <a:ext uri="{FF2B5EF4-FFF2-40B4-BE49-F238E27FC236}">
              <a16:creationId xmlns:a16="http://schemas.microsoft.com/office/drawing/2014/main" id="{21F853E0-7BCA-482F-A387-AAF6E712B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462642</xdr:colOff>
      <xdr:row>49</xdr:row>
      <xdr:rowOff>0</xdr:rowOff>
    </xdr:from>
    <xdr:to>
      <xdr:col>31</xdr:col>
      <xdr:colOff>13174</xdr:colOff>
      <xdr:row>55</xdr:row>
      <xdr:rowOff>39994</xdr:rowOff>
    </xdr:to>
    <xdr:graphicFrame macro="">
      <xdr:nvGraphicFramePr>
        <xdr:cNvPr id="15" name="Diagramm 14">
          <a:extLst>
            <a:ext uri="{FF2B5EF4-FFF2-40B4-BE49-F238E27FC236}">
              <a16:creationId xmlns:a16="http://schemas.microsoft.com/office/drawing/2014/main" id="{1D29AD69-8724-43C7-8BD9-EA9B81AC9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163285</xdr:colOff>
      <xdr:row>49</xdr:row>
      <xdr:rowOff>1</xdr:rowOff>
    </xdr:from>
    <xdr:to>
      <xdr:col>39</xdr:col>
      <xdr:colOff>475817</xdr:colOff>
      <xdr:row>55</xdr:row>
      <xdr:rowOff>39995</xdr:rowOff>
    </xdr:to>
    <xdr:graphicFrame macro="">
      <xdr:nvGraphicFramePr>
        <xdr:cNvPr id="16" name="Diagramm 15">
          <a:extLst>
            <a:ext uri="{FF2B5EF4-FFF2-40B4-BE49-F238E27FC236}">
              <a16:creationId xmlns:a16="http://schemas.microsoft.com/office/drawing/2014/main" id="{A54278AE-FFBF-4B90-AA36-957EB6E92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39</xdr:col>
      <xdr:colOff>629102</xdr:colOff>
      <xdr:row>49</xdr:row>
      <xdr:rowOff>0</xdr:rowOff>
    </xdr:from>
    <xdr:to>
      <xdr:col>48</xdr:col>
      <xdr:colOff>173284</xdr:colOff>
      <xdr:row>55</xdr:row>
      <xdr:rowOff>39994</xdr:rowOff>
    </xdr:to>
    <xdr:graphicFrame macro="">
      <xdr:nvGraphicFramePr>
        <xdr:cNvPr id="17" name="Diagramm 16">
          <a:extLst>
            <a:ext uri="{FF2B5EF4-FFF2-40B4-BE49-F238E27FC236}">
              <a16:creationId xmlns:a16="http://schemas.microsoft.com/office/drawing/2014/main" id="{76B056BB-0208-4897-9F65-EEC52F559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0</xdr:colOff>
      <xdr:row>57</xdr:row>
      <xdr:rowOff>-1</xdr:rowOff>
    </xdr:from>
    <xdr:to>
      <xdr:col>22</xdr:col>
      <xdr:colOff>312986</xdr:colOff>
      <xdr:row>74</xdr:row>
      <xdr:rowOff>0</xdr:rowOff>
    </xdr:to>
    <xdr:graphicFrame macro="">
      <xdr:nvGraphicFramePr>
        <xdr:cNvPr id="18" name="Diagramm 17">
          <a:extLst>
            <a:ext uri="{FF2B5EF4-FFF2-40B4-BE49-F238E27FC236}">
              <a16:creationId xmlns:a16="http://schemas.microsoft.com/office/drawing/2014/main" id="{CD795BE8-6854-4C55-9FCF-E41A9C711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22</xdr:col>
      <xdr:colOff>465818</xdr:colOff>
      <xdr:row>57</xdr:row>
      <xdr:rowOff>-1</xdr:rowOff>
    </xdr:from>
    <xdr:to>
      <xdr:col>31</xdr:col>
      <xdr:colOff>10454</xdr:colOff>
      <xdr:row>74</xdr:row>
      <xdr:rowOff>0</xdr:rowOff>
    </xdr:to>
    <xdr:graphicFrame macro="">
      <xdr:nvGraphicFramePr>
        <xdr:cNvPr id="19" name="Diagramm 18">
          <a:extLst>
            <a:ext uri="{FF2B5EF4-FFF2-40B4-BE49-F238E27FC236}">
              <a16:creationId xmlns:a16="http://schemas.microsoft.com/office/drawing/2014/main" id="{CE7ED32D-6B9B-46CD-A03E-6715590056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149679</xdr:colOff>
      <xdr:row>57</xdr:row>
      <xdr:rowOff>1</xdr:rowOff>
    </xdr:from>
    <xdr:to>
      <xdr:col>39</xdr:col>
      <xdr:colOff>465840</xdr:colOff>
      <xdr:row>74</xdr:row>
      <xdr:rowOff>0</xdr:rowOff>
    </xdr:to>
    <xdr:graphicFrame macro="">
      <xdr:nvGraphicFramePr>
        <xdr:cNvPr id="20" name="Diagramm 19">
          <a:extLst>
            <a:ext uri="{FF2B5EF4-FFF2-40B4-BE49-F238E27FC236}">
              <a16:creationId xmlns:a16="http://schemas.microsoft.com/office/drawing/2014/main" id="{42085D58-FD04-4116-AC19-99EBE5D09B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14</xdr:col>
      <xdr:colOff>1921</xdr:colOff>
      <xdr:row>76</xdr:row>
      <xdr:rowOff>2376</xdr:rowOff>
    </xdr:from>
    <xdr:to>
      <xdr:col>24</xdr:col>
      <xdr:colOff>44825</xdr:colOff>
      <xdr:row>101</xdr:row>
      <xdr:rowOff>192876</xdr:rowOff>
    </xdr:to>
    <xdr:graphicFrame macro="">
      <xdr:nvGraphicFramePr>
        <xdr:cNvPr id="21" name="Diagramm 20">
          <a:extLst>
            <a:ext uri="{FF2B5EF4-FFF2-40B4-BE49-F238E27FC236}">
              <a16:creationId xmlns:a16="http://schemas.microsoft.com/office/drawing/2014/main" id="{0132914F-0F69-4276-B4DD-6ADD25FDC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182470</xdr:colOff>
      <xdr:row>76</xdr:row>
      <xdr:rowOff>0</xdr:rowOff>
    </xdr:from>
    <xdr:to>
      <xdr:col>34</xdr:col>
      <xdr:colOff>221825</xdr:colOff>
      <xdr:row>101</xdr:row>
      <xdr:rowOff>190500</xdr:rowOff>
    </xdr:to>
    <xdr:graphicFrame macro="">
      <xdr:nvGraphicFramePr>
        <xdr:cNvPr id="22" name="Diagramm 21">
          <a:extLst>
            <a:ext uri="{FF2B5EF4-FFF2-40B4-BE49-F238E27FC236}">
              <a16:creationId xmlns:a16="http://schemas.microsoft.com/office/drawing/2014/main" id="{57D1A16B-EBBB-40DE-A6C9-6054213F2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34</xdr:col>
      <xdr:colOff>381000</xdr:colOff>
      <xdr:row>76</xdr:row>
      <xdr:rowOff>0</xdr:rowOff>
    </xdr:from>
    <xdr:to>
      <xdr:col>44</xdr:col>
      <xdr:colOff>429880</xdr:colOff>
      <xdr:row>101</xdr:row>
      <xdr:rowOff>190500</xdr:rowOff>
    </xdr:to>
    <xdr:graphicFrame macro="">
      <xdr:nvGraphicFramePr>
        <xdr:cNvPr id="23" name="Diagramm 22">
          <a:extLst>
            <a:ext uri="{FF2B5EF4-FFF2-40B4-BE49-F238E27FC236}">
              <a16:creationId xmlns:a16="http://schemas.microsoft.com/office/drawing/2014/main" id="{35056697-66F2-4CF7-B340-75F4DB77F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44</xdr:col>
      <xdr:colOff>597087</xdr:colOff>
      <xdr:row>76</xdr:row>
      <xdr:rowOff>0</xdr:rowOff>
    </xdr:from>
    <xdr:to>
      <xdr:col>54</xdr:col>
      <xdr:colOff>636442</xdr:colOff>
      <xdr:row>101</xdr:row>
      <xdr:rowOff>190500</xdr:rowOff>
    </xdr:to>
    <xdr:graphicFrame macro="">
      <xdr:nvGraphicFramePr>
        <xdr:cNvPr id="24" name="Diagramm 23">
          <a:extLst>
            <a:ext uri="{FF2B5EF4-FFF2-40B4-BE49-F238E27FC236}">
              <a16:creationId xmlns:a16="http://schemas.microsoft.com/office/drawing/2014/main" id="{47DD7747-8C97-46F0-A4D7-ABEE5F1C3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xdr:col>
      <xdr:colOff>6350</xdr:colOff>
      <xdr:row>104</xdr:row>
      <xdr:rowOff>11206</xdr:rowOff>
    </xdr:from>
    <xdr:to>
      <xdr:col>22</xdr:col>
      <xdr:colOff>312986</xdr:colOff>
      <xdr:row>126</xdr:row>
      <xdr:rowOff>0</xdr:rowOff>
    </xdr:to>
    <xdr:graphicFrame macro="">
      <xdr:nvGraphicFramePr>
        <xdr:cNvPr id="25" name="Diagramm 24">
          <a:extLst>
            <a:ext uri="{FF2B5EF4-FFF2-40B4-BE49-F238E27FC236}">
              <a16:creationId xmlns:a16="http://schemas.microsoft.com/office/drawing/2014/main" id="{CCB53C32-894C-477C-98F1-47A89EC1D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22</xdr:col>
      <xdr:colOff>459441</xdr:colOff>
      <xdr:row>104</xdr:row>
      <xdr:rowOff>11206</xdr:rowOff>
    </xdr:from>
    <xdr:to>
      <xdr:col>31</xdr:col>
      <xdr:colOff>31345</xdr:colOff>
      <xdr:row>126</xdr:row>
      <xdr:rowOff>0</xdr:rowOff>
    </xdr:to>
    <xdr:graphicFrame macro="">
      <xdr:nvGraphicFramePr>
        <xdr:cNvPr id="26" name="Diagramm 25">
          <a:extLst>
            <a:ext uri="{FF2B5EF4-FFF2-40B4-BE49-F238E27FC236}">
              <a16:creationId xmlns:a16="http://schemas.microsoft.com/office/drawing/2014/main" id="{8AC064DC-B27C-4E35-B24D-EFB0F0390C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31</xdr:col>
      <xdr:colOff>179076</xdr:colOff>
      <xdr:row>104</xdr:row>
      <xdr:rowOff>7812</xdr:rowOff>
    </xdr:from>
    <xdr:to>
      <xdr:col>39</xdr:col>
      <xdr:colOff>497105</xdr:colOff>
      <xdr:row>126</xdr:row>
      <xdr:rowOff>0</xdr:rowOff>
    </xdr:to>
    <xdr:graphicFrame macro="">
      <xdr:nvGraphicFramePr>
        <xdr:cNvPr id="27" name="Diagramm 26">
          <a:extLst>
            <a:ext uri="{FF2B5EF4-FFF2-40B4-BE49-F238E27FC236}">
              <a16:creationId xmlns:a16="http://schemas.microsoft.com/office/drawing/2014/main" id="{C6953DF6-532B-49B0-B988-4D588048A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747620</xdr:colOff>
      <xdr:row>5</xdr:row>
      <xdr:rowOff>225597</xdr:rowOff>
    </xdr:from>
    <xdr:to>
      <xdr:col>22</xdr:col>
      <xdr:colOff>304502</xdr:colOff>
      <xdr:row>17</xdr:row>
      <xdr:rowOff>0</xdr:rowOff>
    </xdr:to>
    <xdr:graphicFrame macro="">
      <xdr:nvGraphicFramePr>
        <xdr:cNvPr id="2" name="Diagramm 1">
          <a:extLst>
            <a:ext uri="{FF2B5EF4-FFF2-40B4-BE49-F238E27FC236}">
              <a16:creationId xmlns:a16="http://schemas.microsoft.com/office/drawing/2014/main" id="{9C6C5A6D-C33C-4740-8D50-CE7CF5A6B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459254</xdr:colOff>
      <xdr:row>5</xdr:row>
      <xdr:rowOff>219449</xdr:rowOff>
    </xdr:from>
    <xdr:to>
      <xdr:col>31</xdr:col>
      <xdr:colOff>6611</xdr:colOff>
      <xdr:row>17</xdr:row>
      <xdr:rowOff>0</xdr:rowOff>
    </xdr:to>
    <xdr:graphicFrame macro="">
      <xdr:nvGraphicFramePr>
        <xdr:cNvPr id="3" name="Diagramm 2">
          <a:extLst>
            <a:ext uri="{FF2B5EF4-FFF2-40B4-BE49-F238E27FC236}">
              <a16:creationId xmlns:a16="http://schemas.microsoft.com/office/drawing/2014/main" id="{743B248F-866C-4A00-8901-48FF9ABCF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168087</xdr:colOff>
      <xdr:row>5</xdr:row>
      <xdr:rowOff>227292</xdr:rowOff>
    </xdr:from>
    <xdr:to>
      <xdr:col>39</xdr:col>
      <xdr:colOff>483794</xdr:colOff>
      <xdr:row>17</xdr:row>
      <xdr:rowOff>0</xdr:rowOff>
    </xdr:to>
    <xdr:graphicFrame macro="">
      <xdr:nvGraphicFramePr>
        <xdr:cNvPr id="4" name="Diagramm 3">
          <a:extLst>
            <a:ext uri="{FF2B5EF4-FFF2-40B4-BE49-F238E27FC236}">
              <a16:creationId xmlns:a16="http://schemas.microsoft.com/office/drawing/2014/main" id="{B341EDD1-B203-406B-AC30-C6B0F884C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516352</xdr:colOff>
      <xdr:row>18</xdr:row>
      <xdr:rowOff>308840</xdr:rowOff>
    </xdr:from>
    <xdr:to>
      <xdr:col>22</xdr:col>
      <xdr:colOff>301834</xdr:colOff>
      <xdr:row>27</xdr:row>
      <xdr:rowOff>1600</xdr:rowOff>
    </xdr:to>
    <xdr:graphicFrame macro="">
      <xdr:nvGraphicFramePr>
        <xdr:cNvPr id="5" name="Diagramm 4">
          <a:extLst>
            <a:ext uri="{FF2B5EF4-FFF2-40B4-BE49-F238E27FC236}">
              <a16:creationId xmlns:a16="http://schemas.microsoft.com/office/drawing/2014/main" id="{B2542943-4267-4E7A-9820-DA9C579095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456586</xdr:colOff>
      <xdr:row>18</xdr:row>
      <xdr:rowOff>309042</xdr:rowOff>
    </xdr:from>
    <xdr:to>
      <xdr:col>31</xdr:col>
      <xdr:colOff>3943</xdr:colOff>
      <xdr:row>27</xdr:row>
      <xdr:rowOff>1600</xdr:rowOff>
    </xdr:to>
    <xdr:graphicFrame macro="">
      <xdr:nvGraphicFramePr>
        <xdr:cNvPr id="6" name="Diagramm 5">
          <a:extLst>
            <a:ext uri="{FF2B5EF4-FFF2-40B4-BE49-F238E27FC236}">
              <a16:creationId xmlns:a16="http://schemas.microsoft.com/office/drawing/2014/main" id="{5ECDBBC2-394D-4DDC-B993-2B5F1278B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159069</xdr:colOff>
      <xdr:row>18</xdr:row>
      <xdr:rowOff>310535</xdr:rowOff>
    </xdr:from>
    <xdr:to>
      <xdr:col>39</xdr:col>
      <xdr:colOff>481126</xdr:colOff>
      <xdr:row>27</xdr:row>
      <xdr:rowOff>1600</xdr:rowOff>
    </xdr:to>
    <xdr:graphicFrame macro="">
      <xdr:nvGraphicFramePr>
        <xdr:cNvPr id="7" name="Diagramm 6">
          <a:extLst>
            <a:ext uri="{FF2B5EF4-FFF2-40B4-BE49-F238E27FC236}">
              <a16:creationId xmlns:a16="http://schemas.microsoft.com/office/drawing/2014/main" id="{6A378B1D-EB5E-44A1-8981-60FA9761C6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516352</xdr:colOff>
      <xdr:row>29</xdr:row>
      <xdr:rowOff>531</xdr:rowOff>
    </xdr:from>
    <xdr:to>
      <xdr:col>22</xdr:col>
      <xdr:colOff>301834</xdr:colOff>
      <xdr:row>36</xdr:row>
      <xdr:rowOff>1571984</xdr:rowOff>
    </xdr:to>
    <xdr:graphicFrame macro="">
      <xdr:nvGraphicFramePr>
        <xdr:cNvPr id="8" name="Diagramm 7">
          <a:extLst>
            <a:ext uri="{FF2B5EF4-FFF2-40B4-BE49-F238E27FC236}">
              <a16:creationId xmlns:a16="http://schemas.microsoft.com/office/drawing/2014/main" id="{F5E93859-43F5-4BB1-BBEE-ABD5DA5DF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456586</xdr:colOff>
      <xdr:row>29</xdr:row>
      <xdr:rowOff>733</xdr:rowOff>
    </xdr:from>
    <xdr:to>
      <xdr:col>31</xdr:col>
      <xdr:colOff>7118</xdr:colOff>
      <xdr:row>36</xdr:row>
      <xdr:rowOff>1571984</xdr:rowOff>
    </xdr:to>
    <xdr:graphicFrame macro="">
      <xdr:nvGraphicFramePr>
        <xdr:cNvPr id="9" name="Diagramm 8">
          <a:extLst>
            <a:ext uri="{FF2B5EF4-FFF2-40B4-BE49-F238E27FC236}">
              <a16:creationId xmlns:a16="http://schemas.microsoft.com/office/drawing/2014/main" id="{738D2DFA-32AE-4CF9-8803-D87DC413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31</xdr:col>
      <xdr:colOff>162244</xdr:colOff>
      <xdr:row>27</xdr:row>
      <xdr:rowOff>339229</xdr:rowOff>
    </xdr:from>
    <xdr:to>
      <xdr:col>39</xdr:col>
      <xdr:colOff>484301</xdr:colOff>
      <xdr:row>36</xdr:row>
      <xdr:rowOff>1571984</xdr:rowOff>
    </xdr:to>
    <xdr:graphicFrame macro="">
      <xdr:nvGraphicFramePr>
        <xdr:cNvPr id="10" name="Diagramm 9">
          <a:extLst>
            <a:ext uri="{FF2B5EF4-FFF2-40B4-BE49-F238E27FC236}">
              <a16:creationId xmlns:a16="http://schemas.microsoft.com/office/drawing/2014/main" id="{B6CCDBBB-8C74-4B17-8F00-68A4E987D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516352</xdr:colOff>
      <xdr:row>39</xdr:row>
      <xdr:rowOff>14138</xdr:rowOff>
    </xdr:from>
    <xdr:to>
      <xdr:col>22</xdr:col>
      <xdr:colOff>301834</xdr:colOff>
      <xdr:row>47</xdr:row>
      <xdr:rowOff>3987</xdr:rowOff>
    </xdr:to>
    <xdr:graphicFrame macro="">
      <xdr:nvGraphicFramePr>
        <xdr:cNvPr id="11" name="Diagramm 10">
          <a:extLst>
            <a:ext uri="{FF2B5EF4-FFF2-40B4-BE49-F238E27FC236}">
              <a16:creationId xmlns:a16="http://schemas.microsoft.com/office/drawing/2014/main" id="{41324F1F-5D0E-42AB-9E39-2C57428E7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456586</xdr:colOff>
      <xdr:row>39</xdr:row>
      <xdr:rowOff>11165</xdr:rowOff>
    </xdr:from>
    <xdr:to>
      <xdr:col>31</xdr:col>
      <xdr:colOff>10293</xdr:colOff>
      <xdr:row>47</xdr:row>
      <xdr:rowOff>7162</xdr:rowOff>
    </xdr:to>
    <xdr:graphicFrame macro="">
      <xdr:nvGraphicFramePr>
        <xdr:cNvPr id="12" name="Diagramm 11">
          <a:extLst>
            <a:ext uri="{FF2B5EF4-FFF2-40B4-BE49-F238E27FC236}">
              <a16:creationId xmlns:a16="http://schemas.microsoft.com/office/drawing/2014/main" id="{8558B569-CF1E-4AF6-BC90-548A4786D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31</xdr:col>
      <xdr:colOff>162244</xdr:colOff>
      <xdr:row>39</xdr:row>
      <xdr:rowOff>9483</xdr:rowOff>
    </xdr:from>
    <xdr:to>
      <xdr:col>39</xdr:col>
      <xdr:colOff>484301</xdr:colOff>
      <xdr:row>47</xdr:row>
      <xdr:rowOff>3987</xdr:rowOff>
    </xdr:to>
    <xdr:graphicFrame macro="">
      <xdr:nvGraphicFramePr>
        <xdr:cNvPr id="13" name="Diagramm 12">
          <a:extLst>
            <a:ext uri="{FF2B5EF4-FFF2-40B4-BE49-F238E27FC236}">
              <a16:creationId xmlns:a16="http://schemas.microsoft.com/office/drawing/2014/main" id="{9D6D9058-0431-43D7-A32E-5381382FD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14</xdr:col>
      <xdr:colOff>0</xdr:colOff>
      <xdr:row>49</xdr:row>
      <xdr:rowOff>1</xdr:rowOff>
    </xdr:from>
    <xdr:to>
      <xdr:col>22</xdr:col>
      <xdr:colOff>315707</xdr:colOff>
      <xdr:row>55</xdr:row>
      <xdr:rowOff>39995</xdr:rowOff>
    </xdr:to>
    <xdr:graphicFrame macro="">
      <xdr:nvGraphicFramePr>
        <xdr:cNvPr id="14" name="Diagramm 13">
          <a:extLst>
            <a:ext uri="{FF2B5EF4-FFF2-40B4-BE49-F238E27FC236}">
              <a16:creationId xmlns:a16="http://schemas.microsoft.com/office/drawing/2014/main" id="{49172DEE-E520-4D6B-A4C2-96A086936F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462642</xdr:colOff>
      <xdr:row>49</xdr:row>
      <xdr:rowOff>0</xdr:rowOff>
    </xdr:from>
    <xdr:to>
      <xdr:col>31</xdr:col>
      <xdr:colOff>13174</xdr:colOff>
      <xdr:row>55</xdr:row>
      <xdr:rowOff>39994</xdr:rowOff>
    </xdr:to>
    <xdr:graphicFrame macro="">
      <xdr:nvGraphicFramePr>
        <xdr:cNvPr id="15" name="Diagramm 14">
          <a:extLst>
            <a:ext uri="{FF2B5EF4-FFF2-40B4-BE49-F238E27FC236}">
              <a16:creationId xmlns:a16="http://schemas.microsoft.com/office/drawing/2014/main" id="{716F61A4-47B6-4BDB-9B2D-E6012D128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163285</xdr:colOff>
      <xdr:row>49</xdr:row>
      <xdr:rowOff>1</xdr:rowOff>
    </xdr:from>
    <xdr:to>
      <xdr:col>39</xdr:col>
      <xdr:colOff>475817</xdr:colOff>
      <xdr:row>55</xdr:row>
      <xdr:rowOff>39995</xdr:rowOff>
    </xdr:to>
    <xdr:graphicFrame macro="">
      <xdr:nvGraphicFramePr>
        <xdr:cNvPr id="16" name="Diagramm 15">
          <a:extLst>
            <a:ext uri="{FF2B5EF4-FFF2-40B4-BE49-F238E27FC236}">
              <a16:creationId xmlns:a16="http://schemas.microsoft.com/office/drawing/2014/main" id="{366A977C-E693-4D63-B9F4-F8E0F09CB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39</xdr:col>
      <xdr:colOff>629102</xdr:colOff>
      <xdr:row>49</xdr:row>
      <xdr:rowOff>0</xdr:rowOff>
    </xdr:from>
    <xdr:to>
      <xdr:col>48</xdr:col>
      <xdr:colOff>173284</xdr:colOff>
      <xdr:row>55</xdr:row>
      <xdr:rowOff>39994</xdr:rowOff>
    </xdr:to>
    <xdr:graphicFrame macro="">
      <xdr:nvGraphicFramePr>
        <xdr:cNvPr id="17" name="Diagramm 16">
          <a:extLst>
            <a:ext uri="{FF2B5EF4-FFF2-40B4-BE49-F238E27FC236}">
              <a16:creationId xmlns:a16="http://schemas.microsoft.com/office/drawing/2014/main" id="{63EB33DC-4EDD-4CBD-91D7-BDA6E2CCC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0</xdr:colOff>
      <xdr:row>57</xdr:row>
      <xdr:rowOff>-1</xdr:rowOff>
    </xdr:from>
    <xdr:to>
      <xdr:col>22</xdr:col>
      <xdr:colOff>312986</xdr:colOff>
      <xdr:row>74</xdr:row>
      <xdr:rowOff>0</xdr:rowOff>
    </xdr:to>
    <xdr:graphicFrame macro="">
      <xdr:nvGraphicFramePr>
        <xdr:cNvPr id="18" name="Diagramm 17">
          <a:extLst>
            <a:ext uri="{FF2B5EF4-FFF2-40B4-BE49-F238E27FC236}">
              <a16:creationId xmlns:a16="http://schemas.microsoft.com/office/drawing/2014/main" id="{F0B523E9-9B9B-42EB-98AF-3C6A544F1B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22</xdr:col>
      <xdr:colOff>465818</xdr:colOff>
      <xdr:row>57</xdr:row>
      <xdr:rowOff>-1</xdr:rowOff>
    </xdr:from>
    <xdr:to>
      <xdr:col>31</xdr:col>
      <xdr:colOff>10454</xdr:colOff>
      <xdr:row>74</xdr:row>
      <xdr:rowOff>0</xdr:rowOff>
    </xdr:to>
    <xdr:graphicFrame macro="">
      <xdr:nvGraphicFramePr>
        <xdr:cNvPr id="19" name="Diagramm 18">
          <a:extLst>
            <a:ext uri="{FF2B5EF4-FFF2-40B4-BE49-F238E27FC236}">
              <a16:creationId xmlns:a16="http://schemas.microsoft.com/office/drawing/2014/main" id="{7E971065-21D3-4597-96F6-FADF95AB2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149679</xdr:colOff>
      <xdr:row>57</xdr:row>
      <xdr:rowOff>1</xdr:rowOff>
    </xdr:from>
    <xdr:to>
      <xdr:col>39</xdr:col>
      <xdr:colOff>465840</xdr:colOff>
      <xdr:row>74</xdr:row>
      <xdr:rowOff>0</xdr:rowOff>
    </xdr:to>
    <xdr:graphicFrame macro="">
      <xdr:nvGraphicFramePr>
        <xdr:cNvPr id="20" name="Diagramm 19">
          <a:extLst>
            <a:ext uri="{FF2B5EF4-FFF2-40B4-BE49-F238E27FC236}">
              <a16:creationId xmlns:a16="http://schemas.microsoft.com/office/drawing/2014/main" id="{41E376FA-7D6A-426C-AC18-FBC5248F9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14</xdr:col>
      <xdr:colOff>1921</xdr:colOff>
      <xdr:row>76</xdr:row>
      <xdr:rowOff>2376</xdr:rowOff>
    </xdr:from>
    <xdr:to>
      <xdr:col>24</xdr:col>
      <xdr:colOff>44825</xdr:colOff>
      <xdr:row>101</xdr:row>
      <xdr:rowOff>192876</xdr:rowOff>
    </xdr:to>
    <xdr:graphicFrame macro="">
      <xdr:nvGraphicFramePr>
        <xdr:cNvPr id="21" name="Diagramm 20">
          <a:extLst>
            <a:ext uri="{FF2B5EF4-FFF2-40B4-BE49-F238E27FC236}">
              <a16:creationId xmlns:a16="http://schemas.microsoft.com/office/drawing/2014/main" id="{48090768-D9CF-46DB-89E2-E1651A926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182470</xdr:colOff>
      <xdr:row>76</xdr:row>
      <xdr:rowOff>0</xdr:rowOff>
    </xdr:from>
    <xdr:to>
      <xdr:col>34</xdr:col>
      <xdr:colOff>221825</xdr:colOff>
      <xdr:row>101</xdr:row>
      <xdr:rowOff>190500</xdr:rowOff>
    </xdr:to>
    <xdr:graphicFrame macro="">
      <xdr:nvGraphicFramePr>
        <xdr:cNvPr id="22" name="Diagramm 21">
          <a:extLst>
            <a:ext uri="{FF2B5EF4-FFF2-40B4-BE49-F238E27FC236}">
              <a16:creationId xmlns:a16="http://schemas.microsoft.com/office/drawing/2014/main" id="{C7427374-A175-47D0-A26B-DD1A36342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34</xdr:col>
      <xdr:colOff>381000</xdr:colOff>
      <xdr:row>76</xdr:row>
      <xdr:rowOff>0</xdr:rowOff>
    </xdr:from>
    <xdr:to>
      <xdr:col>44</xdr:col>
      <xdr:colOff>429880</xdr:colOff>
      <xdr:row>101</xdr:row>
      <xdr:rowOff>190500</xdr:rowOff>
    </xdr:to>
    <xdr:graphicFrame macro="">
      <xdr:nvGraphicFramePr>
        <xdr:cNvPr id="23" name="Diagramm 22">
          <a:extLst>
            <a:ext uri="{FF2B5EF4-FFF2-40B4-BE49-F238E27FC236}">
              <a16:creationId xmlns:a16="http://schemas.microsoft.com/office/drawing/2014/main" id="{9EA87931-E8C7-423F-AE0A-BB558C097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44</xdr:col>
      <xdr:colOff>597087</xdr:colOff>
      <xdr:row>76</xdr:row>
      <xdr:rowOff>0</xdr:rowOff>
    </xdr:from>
    <xdr:to>
      <xdr:col>54</xdr:col>
      <xdr:colOff>636442</xdr:colOff>
      <xdr:row>101</xdr:row>
      <xdr:rowOff>190500</xdr:rowOff>
    </xdr:to>
    <xdr:graphicFrame macro="">
      <xdr:nvGraphicFramePr>
        <xdr:cNvPr id="24" name="Diagramm 23">
          <a:extLst>
            <a:ext uri="{FF2B5EF4-FFF2-40B4-BE49-F238E27FC236}">
              <a16:creationId xmlns:a16="http://schemas.microsoft.com/office/drawing/2014/main" id="{9D47EA1F-B8E7-4A96-AD4C-E0D6F9FF3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xdr:col>
      <xdr:colOff>6350</xdr:colOff>
      <xdr:row>104</xdr:row>
      <xdr:rowOff>11206</xdr:rowOff>
    </xdr:from>
    <xdr:to>
      <xdr:col>22</xdr:col>
      <xdr:colOff>312986</xdr:colOff>
      <xdr:row>126</xdr:row>
      <xdr:rowOff>0</xdr:rowOff>
    </xdr:to>
    <xdr:graphicFrame macro="">
      <xdr:nvGraphicFramePr>
        <xdr:cNvPr id="25" name="Diagramm 24">
          <a:extLst>
            <a:ext uri="{FF2B5EF4-FFF2-40B4-BE49-F238E27FC236}">
              <a16:creationId xmlns:a16="http://schemas.microsoft.com/office/drawing/2014/main" id="{B02A7696-2115-4790-84B3-EFCE642E41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22</xdr:col>
      <xdr:colOff>459441</xdr:colOff>
      <xdr:row>104</xdr:row>
      <xdr:rowOff>11206</xdr:rowOff>
    </xdr:from>
    <xdr:to>
      <xdr:col>31</xdr:col>
      <xdr:colOff>31345</xdr:colOff>
      <xdr:row>126</xdr:row>
      <xdr:rowOff>0</xdr:rowOff>
    </xdr:to>
    <xdr:graphicFrame macro="">
      <xdr:nvGraphicFramePr>
        <xdr:cNvPr id="26" name="Diagramm 25">
          <a:extLst>
            <a:ext uri="{FF2B5EF4-FFF2-40B4-BE49-F238E27FC236}">
              <a16:creationId xmlns:a16="http://schemas.microsoft.com/office/drawing/2014/main" id="{81BF294C-82DD-4C4E-97C2-AAF767DE3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31</xdr:col>
      <xdr:colOff>179076</xdr:colOff>
      <xdr:row>104</xdr:row>
      <xdr:rowOff>7812</xdr:rowOff>
    </xdr:from>
    <xdr:to>
      <xdr:col>39</xdr:col>
      <xdr:colOff>497105</xdr:colOff>
      <xdr:row>126</xdr:row>
      <xdr:rowOff>0</xdr:rowOff>
    </xdr:to>
    <xdr:graphicFrame macro="">
      <xdr:nvGraphicFramePr>
        <xdr:cNvPr id="27" name="Diagramm 26">
          <a:extLst>
            <a:ext uri="{FF2B5EF4-FFF2-40B4-BE49-F238E27FC236}">
              <a16:creationId xmlns:a16="http://schemas.microsoft.com/office/drawing/2014/main" id="{CF8ED61E-240C-4478-8942-5CDB787370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DD8BEC-6725-48BC-8B1B-B98881FCDBBC}" name="DD_Jahr" displayName="DD_Jahr" ref="B4:B36" totalsRowShown="0">
  <autoFilter ref="B4:B36" xr:uid="{1ADD8BEC-6725-48BC-8B1B-B98881FCDBBC}"/>
  <tableColumns count="1">
    <tableColumn id="1" xr3:uid="{FD767504-6A2F-4294-9BF6-0F4252EAB38A}" name="DD_Jahr"/>
  </tableColumns>
  <tableStyleInfo name="TableStyleMedium3"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02E0F-C6D9-458E-9043-256D6D6A2667}">
  <sheetPr>
    <tabColor theme="9"/>
  </sheetPr>
  <dimension ref="B1:I50"/>
  <sheetViews>
    <sheetView showGridLines="0" tabSelected="1" zoomScaleNormal="100" workbookViewId="0">
      <selection activeCell="K46" sqref="K46"/>
    </sheetView>
  </sheetViews>
  <sheetFormatPr baseColWidth="10" defaultRowHeight="15" x14ac:dyDescent="0.25"/>
  <cols>
    <col min="1" max="1" width="8.85546875" customWidth="1"/>
    <col min="2" max="2" width="1.5703125" customWidth="1"/>
    <col min="3" max="3" width="2.5703125" customWidth="1"/>
    <col min="4" max="6" width="19.5703125" customWidth="1"/>
    <col min="7" max="7" width="58.85546875" customWidth="1"/>
    <col min="8" max="8" width="22.28515625" customWidth="1"/>
    <col min="9" max="9" width="1.42578125" customWidth="1"/>
    <col min="10" max="10" width="6.85546875" customWidth="1"/>
  </cols>
  <sheetData>
    <row r="1" spans="2:9" ht="6.95" customHeight="1" x14ac:dyDescent="0.25"/>
    <row r="2" spans="2:9" ht="6.95" customHeight="1" x14ac:dyDescent="0.25"/>
    <row r="3" spans="2:9" ht="6.95" customHeight="1" x14ac:dyDescent="0.25"/>
    <row r="4" spans="2:9" ht="20.25" x14ac:dyDescent="0.35">
      <c r="B4" s="162" t="s">
        <v>150</v>
      </c>
      <c r="C4" s="162"/>
      <c r="D4" s="162"/>
      <c r="E4" s="162"/>
      <c r="F4" s="162"/>
      <c r="G4" s="162"/>
      <c r="H4" s="162"/>
      <c r="I4" s="162"/>
    </row>
    <row r="6" spans="2:9" ht="21.75" customHeight="1" x14ac:dyDescent="0.25">
      <c r="B6" s="163" t="s">
        <v>104</v>
      </c>
      <c r="C6" s="164"/>
      <c r="D6" s="165"/>
      <c r="E6" s="165"/>
      <c r="F6" s="165"/>
      <c r="G6" s="165"/>
      <c r="H6" s="165"/>
      <c r="I6" s="166"/>
    </row>
    <row r="7" spans="2:9" s="2" customFormat="1" ht="92.45" customHeight="1" x14ac:dyDescent="0.25">
      <c r="B7" s="99"/>
      <c r="C7" s="167" t="s">
        <v>151</v>
      </c>
      <c r="D7" s="167"/>
      <c r="E7" s="167"/>
      <c r="F7" s="167"/>
      <c r="G7" s="167"/>
      <c r="H7" s="167"/>
      <c r="I7" s="100"/>
    </row>
    <row r="8" spans="2:9" ht="22.5" customHeight="1" x14ac:dyDescent="0.25">
      <c r="B8" s="54"/>
      <c r="C8" s="54"/>
      <c r="D8" s="54"/>
      <c r="E8" s="54"/>
      <c r="F8" s="54"/>
      <c r="G8" s="54"/>
      <c r="H8" s="54"/>
      <c r="I8" s="54"/>
    </row>
    <row r="9" spans="2:9" ht="22.5" customHeight="1" x14ac:dyDescent="0.25">
      <c r="B9" s="163" t="s">
        <v>125</v>
      </c>
      <c r="C9" s="164"/>
      <c r="D9" s="165"/>
      <c r="E9" s="165"/>
      <c r="F9" s="165"/>
      <c r="G9" s="165"/>
      <c r="H9" s="165"/>
      <c r="I9" s="165"/>
    </row>
    <row r="10" spans="2:9" ht="22.5" customHeight="1" x14ac:dyDescent="0.25">
      <c r="B10" s="173" t="s">
        <v>126</v>
      </c>
      <c r="C10" s="174"/>
      <c r="D10" s="174"/>
      <c r="E10" s="174"/>
      <c r="F10" s="174"/>
      <c r="G10" s="174"/>
      <c r="H10" s="174"/>
      <c r="I10" s="175"/>
    </row>
    <row r="11" spans="2:9" ht="6.6" customHeight="1" x14ac:dyDescent="0.25">
      <c r="B11" s="58"/>
      <c r="C11" s="59"/>
      <c r="D11" s="59"/>
      <c r="E11" s="59"/>
      <c r="F11" s="59"/>
      <c r="G11" s="59"/>
      <c r="H11" s="59"/>
      <c r="I11" s="60"/>
    </row>
    <row r="12" spans="2:9" s="2" customFormat="1" ht="17.45" customHeight="1" x14ac:dyDescent="0.25">
      <c r="B12" s="61"/>
      <c r="C12" s="62"/>
      <c r="D12" s="68" t="s">
        <v>79</v>
      </c>
      <c r="E12" s="134"/>
      <c r="F12" s="62"/>
      <c r="G12" s="62"/>
      <c r="H12" s="62"/>
      <c r="I12" s="63"/>
    </row>
    <row r="13" spans="2:9" s="2" customFormat="1" ht="17.45" customHeight="1" x14ac:dyDescent="0.25">
      <c r="B13" s="61"/>
      <c r="C13" s="62"/>
      <c r="D13" s="68" t="s">
        <v>80</v>
      </c>
      <c r="E13" s="134"/>
      <c r="F13" s="62"/>
      <c r="G13" s="62"/>
      <c r="H13" s="62"/>
      <c r="I13" s="63"/>
    </row>
    <row r="14" spans="2:9" s="2" customFormat="1" ht="17.45" customHeight="1" x14ac:dyDescent="0.25">
      <c r="B14" s="61"/>
      <c r="C14" s="62"/>
      <c r="D14" s="68" t="s">
        <v>81</v>
      </c>
      <c r="E14" s="134"/>
      <c r="F14" s="62"/>
      <c r="G14" s="62"/>
      <c r="H14" s="62"/>
      <c r="I14" s="63"/>
    </row>
    <row r="15" spans="2:9" s="2" customFormat="1" ht="17.45" customHeight="1" x14ac:dyDescent="0.25">
      <c r="B15" s="61"/>
      <c r="C15" s="62"/>
      <c r="D15" s="68" t="s">
        <v>82</v>
      </c>
      <c r="E15" s="134"/>
      <c r="F15" s="62"/>
      <c r="G15" s="62"/>
      <c r="H15" s="62"/>
      <c r="I15" s="63"/>
    </row>
    <row r="16" spans="2:9" s="2" customFormat="1" ht="17.45" customHeight="1" x14ac:dyDescent="0.25">
      <c r="B16" s="61"/>
      <c r="C16" s="62"/>
      <c r="D16" s="68" t="s">
        <v>83</v>
      </c>
      <c r="E16" s="134"/>
      <c r="F16" s="62"/>
      <c r="G16" s="62"/>
      <c r="H16" s="62"/>
      <c r="I16" s="63"/>
    </row>
    <row r="17" spans="2:9" s="2" customFormat="1" ht="17.45" customHeight="1" x14ac:dyDescent="0.25">
      <c r="B17" s="61"/>
      <c r="C17" s="62"/>
      <c r="D17" s="68" t="s">
        <v>84</v>
      </c>
      <c r="E17" s="134"/>
      <c r="F17" s="62"/>
      <c r="G17" s="62"/>
      <c r="H17" s="62"/>
      <c r="I17" s="63"/>
    </row>
    <row r="18" spans="2:9" s="2" customFormat="1" ht="17.45" customHeight="1" x14ac:dyDescent="0.25">
      <c r="B18" s="61"/>
      <c r="C18" s="62"/>
      <c r="D18" s="68" t="s">
        <v>85</v>
      </c>
      <c r="E18" s="134"/>
      <c r="F18" s="62"/>
      <c r="G18" s="62"/>
      <c r="H18" s="62"/>
      <c r="I18" s="63"/>
    </row>
    <row r="19" spans="2:9" s="2" customFormat="1" ht="17.45" customHeight="1" x14ac:dyDescent="0.25">
      <c r="B19" s="61"/>
      <c r="C19" s="62"/>
      <c r="D19" s="68" t="s">
        <v>86</v>
      </c>
      <c r="E19" s="134"/>
      <c r="F19" s="62"/>
      <c r="G19" s="62"/>
      <c r="H19" s="62"/>
      <c r="I19" s="63"/>
    </row>
    <row r="20" spans="2:9" s="2" customFormat="1" ht="17.45" customHeight="1" x14ac:dyDescent="0.25">
      <c r="B20" s="61"/>
      <c r="C20" s="62"/>
      <c r="D20" s="68" t="s">
        <v>87</v>
      </c>
      <c r="E20" s="134"/>
      <c r="F20" s="62"/>
      <c r="G20" s="62"/>
      <c r="H20" s="62"/>
      <c r="I20" s="63"/>
    </row>
    <row r="21" spans="2:9" s="2" customFormat="1" ht="17.45" customHeight="1" x14ac:dyDescent="0.25">
      <c r="B21" s="61"/>
      <c r="C21" s="62"/>
      <c r="D21" s="68" t="s">
        <v>88</v>
      </c>
      <c r="E21" s="134"/>
      <c r="F21" s="62"/>
      <c r="G21" s="62"/>
      <c r="H21" s="62"/>
      <c r="I21" s="63"/>
    </row>
    <row r="22" spans="2:9" s="2" customFormat="1" ht="6.6" customHeight="1" x14ac:dyDescent="0.25">
      <c r="B22" s="64"/>
      <c r="C22" s="66"/>
      <c r="D22" s="65"/>
      <c r="E22" s="65"/>
      <c r="F22" s="66"/>
      <c r="G22" s="66"/>
      <c r="H22" s="66"/>
      <c r="I22" s="67"/>
    </row>
    <row r="23" spans="2:9" ht="22.5" customHeight="1" x14ac:dyDescent="0.25">
      <c r="B23" s="55"/>
      <c r="C23" s="55"/>
      <c r="D23" s="55"/>
      <c r="E23" s="55"/>
      <c r="F23" s="55"/>
      <c r="G23" s="55"/>
      <c r="H23" s="55"/>
      <c r="I23" s="55"/>
    </row>
    <row r="24" spans="2:9" ht="21.75" customHeight="1" x14ac:dyDescent="0.25">
      <c r="B24" s="51" t="s">
        <v>127</v>
      </c>
      <c r="C24" s="52"/>
      <c r="D24" s="52"/>
      <c r="E24" s="52"/>
      <c r="F24" s="52"/>
      <c r="G24" s="52"/>
      <c r="H24" s="52"/>
      <c r="I24" s="53"/>
    </row>
    <row r="25" spans="2:9" ht="30.95" customHeight="1" x14ac:dyDescent="0.25">
      <c r="B25" s="176" t="s">
        <v>169</v>
      </c>
      <c r="C25" s="177"/>
      <c r="D25" s="177"/>
      <c r="E25" s="177"/>
      <c r="F25" s="177"/>
      <c r="G25" s="177"/>
      <c r="H25" s="177"/>
      <c r="I25" s="178"/>
    </row>
    <row r="26" spans="2:9" ht="5.45" customHeight="1" x14ac:dyDescent="0.25">
      <c r="B26" s="81"/>
      <c r="C26" s="82"/>
      <c r="D26" s="82"/>
      <c r="E26" s="82"/>
      <c r="F26" s="82"/>
      <c r="G26" s="82"/>
      <c r="H26" s="82"/>
      <c r="I26" s="83"/>
    </row>
    <row r="27" spans="2:9" ht="21.75" customHeight="1" x14ac:dyDescent="0.25">
      <c r="B27" s="181"/>
      <c r="C27" s="182"/>
      <c r="D27" s="182"/>
      <c r="E27" s="182"/>
      <c r="F27" s="182"/>
      <c r="G27" s="56" t="s">
        <v>124</v>
      </c>
      <c r="H27" s="56" t="s">
        <v>116</v>
      </c>
      <c r="I27" s="63"/>
    </row>
    <row r="28" spans="2:9" s="55" customFormat="1" ht="58.5" customHeight="1" x14ac:dyDescent="0.25">
      <c r="B28" s="88"/>
      <c r="C28" s="98" t="s">
        <v>95</v>
      </c>
      <c r="D28" s="179" t="s">
        <v>105</v>
      </c>
      <c r="E28" s="180"/>
      <c r="F28" s="180"/>
      <c r="G28" s="95" t="s">
        <v>117</v>
      </c>
      <c r="H28" s="96" t="s">
        <v>121</v>
      </c>
      <c r="I28" s="89"/>
    </row>
    <row r="29" spans="2:9" s="55" customFormat="1" ht="86.45" customHeight="1" x14ac:dyDescent="0.25">
      <c r="B29" s="88"/>
      <c r="C29" s="98" t="s">
        <v>96</v>
      </c>
      <c r="D29" s="179" t="s">
        <v>133</v>
      </c>
      <c r="E29" s="180"/>
      <c r="F29" s="180"/>
      <c r="G29" s="95" t="s">
        <v>118</v>
      </c>
      <c r="H29" s="96" t="s">
        <v>32</v>
      </c>
      <c r="I29" s="89"/>
    </row>
    <row r="30" spans="2:9" s="55" customFormat="1" ht="32.1" customHeight="1" x14ac:dyDescent="0.25">
      <c r="B30" s="88"/>
      <c r="C30" s="98" t="s">
        <v>97</v>
      </c>
      <c r="D30" s="179" t="s">
        <v>170</v>
      </c>
      <c r="E30" s="180"/>
      <c r="F30" s="180"/>
      <c r="G30" s="95" t="s">
        <v>32</v>
      </c>
      <c r="H30" s="96" t="s">
        <v>32</v>
      </c>
      <c r="I30" s="89"/>
    </row>
    <row r="31" spans="2:9" s="55" customFormat="1" ht="86.1" customHeight="1" x14ac:dyDescent="0.25">
      <c r="B31" s="88"/>
      <c r="C31" s="98" t="s">
        <v>98</v>
      </c>
      <c r="D31" s="179" t="s">
        <v>106</v>
      </c>
      <c r="E31" s="180"/>
      <c r="F31" s="180"/>
      <c r="G31" s="95" t="s">
        <v>119</v>
      </c>
      <c r="H31" s="96" t="s">
        <v>122</v>
      </c>
      <c r="I31" s="89"/>
    </row>
    <row r="32" spans="2:9" s="55" customFormat="1" ht="57" customHeight="1" x14ac:dyDescent="0.25">
      <c r="B32" s="88"/>
      <c r="C32" s="98" t="s">
        <v>111</v>
      </c>
      <c r="D32" s="179" t="s">
        <v>107</v>
      </c>
      <c r="E32" s="180"/>
      <c r="F32" s="180"/>
      <c r="G32" s="95" t="s">
        <v>120</v>
      </c>
      <c r="H32" s="96" t="s">
        <v>123</v>
      </c>
      <c r="I32" s="89"/>
    </row>
    <row r="33" spans="2:9" s="55" customFormat="1" ht="86.1" customHeight="1" x14ac:dyDescent="0.25">
      <c r="B33" s="88"/>
      <c r="C33" s="98" t="s">
        <v>112</v>
      </c>
      <c r="D33" s="179" t="s">
        <v>108</v>
      </c>
      <c r="E33" s="180"/>
      <c r="F33" s="180"/>
      <c r="G33" s="95" t="s">
        <v>119</v>
      </c>
      <c r="H33" s="96" t="s">
        <v>122</v>
      </c>
      <c r="I33" s="89"/>
    </row>
    <row r="34" spans="2:9" s="55" customFormat="1" ht="84.6" customHeight="1" x14ac:dyDescent="0.25">
      <c r="B34" s="88"/>
      <c r="C34" s="98" t="s">
        <v>113</v>
      </c>
      <c r="D34" s="179" t="s">
        <v>109</v>
      </c>
      <c r="E34" s="180"/>
      <c r="F34" s="180"/>
      <c r="G34" s="95" t="s">
        <v>134</v>
      </c>
      <c r="H34" s="96" t="s">
        <v>129</v>
      </c>
      <c r="I34" s="89"/>
    </row>
    <row r="35" spans="2:9" s="55" customFormat="1" ht="84.6" customHeight="1" x14ac:dyDescent="0.25">
      <c r="B35" s="88"/>
      <c r="C35" s="98" t="s">
        <v>114</v>
      </c>
      <c r="D35" s="179" t="s">
        <v>110</v>
      </c>
      <c r="E35" s="180"/>
      <c r="F35" s="180"/>
      <c r="G35" s="95" t="s">
        <v>135</v>
      </c>
      <c r="H35" s="96" t="s">
        <v>130</v>
      </c>
      <c r="I35" s="89"/>
    </row>
    <row r="36" spans="2:9" s="55" customFormat="1" ht="46.5" customHeight="1" x14ac:dyDescent="0.25">
      <c r="B36" s="88"/>
      <c r="C36" s="98" t="s">
        <v>115</v>
      </c>
      <c r="D36" s="179" t="s">
        <v>128</v>
      </c>
      <c r="E36" s="180"/>
      <c r="F36" s="180"/>
      <c r="G36" s="95" t="s">
        <v>32</v>
      </c>
      <c r="H36" s="97" t="s">
        <v>32</v>
      </c>
      <c r="I36" s="90"/>
    </row>
    <row r="37" spans="2:9" s="55" customFormat="1" ht="6.95" customHeight="1" x14ac:dyDescent="0.25">
      <c r="B37" s="91"/>
      <c r="C37" s="92"/>
      <c r="D37" s="93"/>
      <c r="E37" s="93"/>
      <c r="F37" s="93"/>
      <c r="G37" s="93"/>
      <c r="H37" s="93"/>
      <c r="I37" s="94"/>
    </row>
    <row r="38" spans="2:9" s="55" customFormat="1" ht="22.5" customHeight="1" x14ac:dyDescent="0.25">
      <c r="B38" s="57"/>
      <c r="C38" s="57"/>
      <c r="I38" s="4"/>
    </row>
    <row r="39" spans="2:9" ht="22.5" customHeight="1" x14ac:dyDescent="0.25">
      <c r="B39" s="184" t="s">
        <v>131</v>
      </c>
      <c r="C39" s="185"/>
      <c r="D39" s="186"/>
      <c r="E39" s="186"/>
      <c r="F39" s="186"/>
      <c r="G39" s="186"/>
      <c r="H39" s="186"/>
      <c r="I39" s="186"/>
    </row>
    <row r="40" spans="2:9" ht="57.75" customHeight="1" x14ac:dyDescent="0.25">
      <c r="B40" s="84"/>
      <c r="C40" s="187" t="s">
        <v>144</v>
      </c>
      <c r="D40" s="187"/>
      <c r="E40" s="187"/>
      <c r="F40" s="187"/>
      <c r="G40" s="187"/>
      <c r="H40" s="187"/>
      <c r="I40" s="85"/>
    </row>
    <row r="41" spans="2:9" ht="82.5" customHeight="1" x14ac:dyDescent="0.25">
      <c r="B41" s="84"/>
      <c r="C41" s="150"/>
      <c r="D41" s="188" t="str">
        <f>HYPERLINK(Zeitreihenvergleich_location!A1,"--&gt; Zeitreihenvergleich location")</f>
        <v>--&gt; Zeitreihenvergleich location</v>
      </c>
      <c r="E41" s="189"/>
      <c r="F41" s="187" t="s">
        <v>145</v>
      </c>
      <c r="G41" s="187"/>
      <c r="H41" s="187"/>
      <c r="I41" s="85"/>
    </row>
    <row r="42" spans="2:9" ht="106.5" customHeight="1" x14ac:dyDescent="0.25">
      <c r="B42" s="147"/>
      <c r="C42" s="148"/>
      <c r="D42" s="188" t="s">
        <v>146</v>
      </c>
      <c r="E42" s="189"/>
      <c r="F42" s="190" t="s">
        <v>163</v>
      </c>
      <c r="G42" s="190"/>
      <c r="H42" s="190"/>
      <c r="I42" s="149"/>
    </row>
    <row r="43" spans="2:9" ht="22.5" customHeight="1" x14ac:dyDescent="0.25"/>
    <row r="44" spans="2:9" ht="21.75" customHeight="1" x14ac:dyDescent="0.25">
      <c r="B44" s="168" t="s">
        <v>99</v>
      </c>
      <c r="C44" s="169"/>
      <c r="D44" s="169"/>
      <c r="E44" s="169"/>
      <c r="F44" s="169"/>
      <c r="G44" s="169"/>
      <c r="H44" s="169"/>
      <c r="I44" s="170"/>
    </row>
    <row r="45" spans="2:9" ht="21.75" customHeight="1" x14ac:dyDescent="0.25">
      <c r="B45" s="69"/>
      <c r="C45" s="76"/>
      <c r="D45" s="75" t="s">
        <v>100</v>
      </c>
      <c r="E45" s="75" t="s">
        <v>101</v>
      </c>
      <c r="F45" s="75" t="s">
        <v>102</v>
      </c>
      <c r="G45" s="76"/>
      <c r="H45" s="76"/>
      <c r="I45" s="77"/>
    </row>
    <row r="46" spans="2:9" ht="22.5" customHeight="1" x14ac:dyDescent="0.25">
      <c r="B46" s="70"/>
      <c r="C46" s="78"/>
      <c r="D46" s="78" t="s">
        <v>103</v>
      </c>
      <c r="E46" s="79">
        <v>45666</v>
      </c>
      <c r="F46" s="171" t="s">
        <v>32</v>
      </c>
      <c r="G46" s="171"/>
      <c r="H46" s="171"/>
      <c r="I46" s="172"/>
    </row>
    <row r="47" spans="2:9" ht="76.5" customHeight="1" x14ac:dyDescent="0.25">
      <c r="B47" s="70"/>
      <c r="C47" s="78"/>
      <c r="D47" s="78" t="s">
        <v>147</v>
      </c>
      <c r="E47" s="79">
        <v>45996</v>
      </c>
      <c r="F47" s="191" t="s">
        <v>164</v>
      </c>
      <c r="G47" s="191"/>
      <c r="H47" s="191"/>
      <c r="I47" s="89"/>
    </row>
    <row r="48" spans="2:9" ht="6.6" customHeight="1" x14ac:dyDescent="0.25">
      <c r="B48" s="71"/>
      <c r="C48" s="72"/>
      <c r="D48" s="72"/>
      <c r="E48" s="73"/>
      <c r="F48" s="74"/>
      <c r="G48" s="74"/>
      <c r="H48" s="74"/>
      <c r="I48" s="80"/>
    </row>
    <row r="49" spans="2:9" ht="22.5" customHeight="1" x14ac:dyDescent="0.25"/>
    <row r="50" spans="2:9" s="4" customFormat="1" ht="30.6" customHeight="1" x14ac:dyDescent="0.25">
      <c r="B50" s="86"/>
      <c r="C50" s="183" t="s">
        <v>172</v>
      </c>
      <c r="D50" s="183"/>
      <c r="E50" s="183"/>
      <c r="F50" s="183"/>
      <c r="G50" s="183"/>
      <c r="H50" s="183"/>
      <c r="I50" s="87"/>
    </row>
  </sheetData>
  <sheetProtection sheet="1" objects="1" scenarios="1"/>
  <mergeCells count="26">
    <mergeCell ref="C50:H50"/>
    <mergeCell ref="D30:F30"/>
    <mergeCell ref="D31:F31"/>
    <mergeCell ref="D32:F32"/>
    <mergeCell ref="D35:F35"/>
    <mergeCell ref="D34:F34"/>
    <mergeCell ref="D33:F33"/>
    <mergeCell ref="B39:I39"/>
    <mergeCell ref="C40:H40"/>
    <mergeCell ref="D36:F36"/>
    <mergeCell ref="F41:H41"/>
    <mergeCell ref="D41:E41"/>
    <mergeCell ref="D42:E42"/>
    <mergeCell ref="F42:H42"/>
    <mergeCell ref="F47:H47"/>
    <mergeCell ref="B4:I4"/>
    <mergeCell ref="B6:I6"/>
    <mergeCell ref="C7:H7"/>
    <mergeCell ref="B44:I44"/>
    <mergeCell ref="F46:I46"/>
    <mergeCell ref="B9:I9"/>
    <mergeCell ref="B10:I10"/>
    <mergeCell ref="B25:I25"/>
    <mergeCell ref="D28:F28"/>
    <mergeCell ref="D29:F29"/>
    <mergeCell ref="B27:F27"/>
  </mergeCells>
  <phoneticPr fontId="2" type="noConversion"/>
  <hyperlinks>
    <hyperlink ref="D41:E41" location="Zeitreihenvergleich_location!A1" display="Zeitreihenvergleich_location!A1" xr:uid="{8A2F5CB8-277F-40D3-A80F-B6C27E7D3D87}"/>
    <hyperlink ref="D42:E42" location="Zeitreihenvergleich_market!A1" display="Zeitreihenvergleich market" xr:uid="{67D2F90E-FEAF-450E-A232-E0BC09427F03}"/>
  </hyperlinks>
  <pageMargins left="0.7" right="0.7" top="0.78740157499999996" bottom="0.78740157499999996"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8429C49-0778-4DFE-980D-16367F53F31F}">
          <x14:formula1>
            <xm:f>INDIRECT(Dropdowns!$B$4)</xm:f>
          </x14:formula1>
          <xm:sqref>E12:E22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C4591-1B04-4E70-8136-3C6E9DD0DB73}">
  <sheetPr>
    <tabColor theme="7"/>
  </sheetPr>
  <dimension ref="A1:BC127"/>
  <sheetViews>
    <sheetView showGridLines="0" zoomScaleNormal="100" workbookViewId="0"/>
  </sheetViews>
  <sheetFormatPr baseColWidth="10" defaultRowHeight="15" x14ac:dyDescent="0.25"/>
  <cols>
    <col min="2" max="2" width="10.85546875" customWidth="1"/>
    <col min="3" max="3" width="45.85546875" customWidth="1"/>
    <col min="4" max="7" width="10.85546875" customWidth="1"/>
    <col min="14" max="14" width="7.5703125" customWidth="1"/>
    <col min="17" max="17" width="11.28515625" bestFit="1" customWidth="1"/>
  </cols>
  <sheetData>
    <row r="1" spans="1:55" ht="6.95" customHeight="1" x14ac:dyDescent="0.25"/>
    <row r="2" spans="1:55" ht="6.95" customHeight="1" x14ac:dyDescent="0.25">
      <c r="O2" s="194" t="s">
        <v>136</v>
      </c>
      <c r="P2" s="194"/>
      <c r="Q2" s="194"/>
      <c r="R2" s="194"/>
      <c r="S2" s="194"/>
      <c r="T2" s="194"/>
      <c r="U2" s="194"/>
      <c r="V2" s="194"/>
      <c r="W2" s="194"/>
    </row>
    <row r="3" spans="1:55" ht="6.95" customHeight="1" x14ac:dyDescent="0.25">
      <c r="O3" s="194"/>
      <c r="P3" s="194"/>
      <c r="Q3" s="194"/>
      <c r="R3" s="194"/>
      <c r="S3" s="194"/>
      <c r="T3" s="194"/>
      <c r="U3" s="194"/>
      <c r="V3" s="194"/>
      <c r="W3" s="194"/>
    </row>
    <row r="4" spans="1:55" ht="21" x14ac:dyDescent="0.35">
      <c r="B4" s="201" t="s">
        <v>148</v>
      </c>
      <c r="C4" s="201"/>
      <c r="D4" s="201"/>
      <c r="E4" s="201"/>
      <c r="F4" s="201"/>
      <c r="G4" s="201"/>
      <c r="H4" s="201"/>
      <c r="I4" s="201"/>
      <c r="O4" s="194"/>
      <c r="P4" s="194"/>
      <c r="Q4" s="194"/>
      <c r="R4" s="194"/>
      <c r="S4" s="194"/>
      <c r="T4" s="194"/>
      <c r="U4" s="194"/>
      <c r="V4" s="194"/>
      <c r="W4" s="194"/>
    </row>
    <row r="5" spans="1:55" ht="15.75" thickBot="1" x14ac:dyDescent="0.3">
      <c r="O5" s="195"/>
      <c r="P5" s="195"/>
      <c r="Q5" s="195"/>
      <c r="R5" s="195"/>
      <c r="S5" s="195"/>
      <c r="T5" s="195"/>
      <c r="U5" s="195"/>
      <c r="V5" s="195"/>
      <c r="W5" s="195"/>
    </row>
    <row r="6" spans="1:55" ht="18.75" x14ac:dyDescent="0.25">
      <c r="A6" s="28"/>
      <c r="B6" s="29" t="s">
        <v>132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1"/>
    </row>
    <row r="7" spans="1:55" ht="24.95" customHeight="1" x14ac:dyDescent="0.25">
      <c r="A7" s="5"/>
      <c r="D7" s="200" t="s">
        <v>50</v>
      </c>
      <c r="E7" s="200"/>
      <c r="F7" s="200"/>
      <c r="G7" s="200"/>
      <c r="H7" s="200"/>
      <c r="I7" s="200"/>
      <c r="J7" s="200"/>
      <c r="K7" s="200"/>
      <c r="L7" s="200"/>
      <c r="M7" s="200"/>
      <c r="N7" s="124"/>
      <c r="BC7" s="6"/>
    </row>
    <row r="8" spans="1:55" ht="24.95" customHeight="1" thickBot="1" x14ac:dyDescent="0.3">
      <c r="A8" s="5"/>
      <c r="B8" s="101"/>
      <c r="C8" s="102"/>
      <c r="D8" s="38" t="str">
        <f>Jahr_1</f>
        <v/>
      </c>
      <c r="E8" s="38" t="str">
        <f>Jahr_2</f>
        <v/>
      </c>
      <c r="F8" s="38" t="str">
        <f>Jahr_3</f>
        <v/>
      </c>
      <c r="G8" s="38" t="str">
        <f>Jahr_4</f>
        <v/>
      </c>
      <c r="H8" s="38" t="str">
        <f>Jahr_5</f>
        <v/>
      </c>
      <c r="I8" s="38" t="str">
        <f>Jahr_6</f>
        <v/>
      </c>
      <c r="J8" s="38" t="str">
        <f>Jahr_7</f>
        <v/>
      </c>
      <c r="K8" s="38" t="str">
        <f>Jahr_8</f>
        <v/>
      </c>
      <c r="L8" s="38" t="str">
        <f>Jahr_9</f>
        <v/>
      </c>
      <c r="M8" s="123" t="str">
        <f>Jahr_10</f>
        <v/>
      </c>
      <c r="N8" s="125"/>
      <c r="BC8" s="6"/>
    </row>
    <row r="9" spans="1:55" ht="24.95" customHeight="1" x14ac:dyDescent="0.25">
      <c r="A9" s="5"/>
      <c r="B9" s="202" t="s">
        <v>57</v>
      </c>
      <c r="C9" s="203"/>
      <c r="D9" s="135" t="str">
        <f t="shared" ref="D9:M9" ca="1" si="0">IFERROR(N(INDIRECT(D$8&amp;"!$D$16")),"")</f>
        <v/>
      </c>
      <c r="E9" s="135" t="str">
        <f t="shared" ca="1" si="0"/>
        <v/>
      </c>
      <c r="F9" s="135" t="str">
        <f t="shared" ca="1" si="0"/>
        <v/>
      </c>
      <c r="G9" s="135" t="str">
        <f t="shared" ca="1" si="0"/>
        <v/>
      </c>
      <c r="H9" s="135" t="str">
        <f t="shared" ca="1" si="0"/>
        <v/>
      </c>
      <c r="I9" s="135" t="str">
        <f t="shared" ca="1" si="0"/>
        <v/>
      </c>
      <c r="J9" s="135" t="str">
        <f t="shared" ca="1" si="0"/>
        <v/>
      </c>
      <c r="K9" s="135" t="str">
        <f t="shared" ca="1" si="0"/>
        <v/>
      </c>
      <c r="L9" s="135" t="str">
        <f t="shared" ca="1" si="0"/>
        <v/>
      </c>
      <c r="M9" s="160" t="str">
        <f t="shared" ca="1" si="0"/>
        <v/>
      </c>
      <c r="N9" s="125"/>
      <c r="BC9" s="6"/>
    </row>
    <row r="10" spans="1:55" ht="24.95" customHeight="1" x14ac:dyDescent="0.25">
      <c r="A10" s="5"/>
      <c r="B10" s="196" t="s">
        <v>55</v>
      </c>
      <c r="C10" s="197"/>
      <c r="D10" s="46" t="str">
        <f t="shared" ref="D10:M10" ca="1" si="1">IFERROR(N(INDIRECT(D$8&amp;"!$D$17")),"")</f>
        <v/>
      </c>
      <c r="E10" s="46" t="str">
        <f t="shared" ca="1" si="1"/>
        <v/>
      </c>
      <c r="F10" s="46" t="str">
        <f t="shared" ca="1" si="1"/>
        <v/>
      </c>
      <c r="G10" s="46" t="str">
        <f t="shared" ca="1" si="1"/>
        <v/>
      </c>
      <c r="H10" s="46" t="str">
        <f t="shared" ca="1" si="1"/>
        <v/>
      </c>
      <c r="I10" s="46" t="str">
        <f t="shared" ca="1" si="1"/>
        <v/>
      </c>
      <c r="J10" s="46" t="str">
        <f t="shared" ca="1" si="1"/>
        <v/>
      </c>
      <c r="K10" s="46" t="str">
        <f t="shared" ca="1" si="1"/>
        <v/>
      </c>
      <c r="L10" s="46" t="str">
        <f t="shared" ca="1" si="1"/>
        <v/>
      </c>
      <c r="M10" s="131" t="str">
        <f t="shared" ca="1" si="1"/>
        <v/>
      </c>
      <c r="N10" s="125"/>
      <c r="BC10" s="6"/>
    </row>
    <row r="11" spans="1:55" ht="24.95" customHeight="1" x14ac:dyDescent="0.25">
      <c r="A11" s="5"/>
      <c r="B11" s="198" t="s">
        <v>56</v>
      </c>
      <c r="C11" s="199"/>
      <c r="D11" s="47" t="str">
        <f t="shared" ref="D11:M11" ca="1" si="2">IFERROR(N(INDIRECT(D$8&amp;"!$D$18")),"")</f>
        <v/>
      </c>
      <c r="E11" s="47" t="str">
        <f t="shared" ca="1" si="2"/>
        <v/>
      </c>
      <c r="F11" s="47" t="str">
        <f t="shared" ca="1" si="2"/>
        <v/>
      </c>
      <c r="G11" s="47" t="str">
        <f t="shared" ca="1" si="2"/>
        <v/>
      </c>
      <c r="H11" s="47" t="str">
        <f t="shared" ca="1" si="2"/>
        <v/>
      </c>
      <c r="I11" s="47" t="str">
        <f t="shared" ca="1" si="2"/>
        <v/>
      </c>
      <c r="J11" s="47" t="str">
        <f t="shared" ca="1" si="2"/>
        <v/>
      </c>
      <c r="K11" s="47" t="str">
        <f t="shared" ca="1" si="2"/>
        <v/>
      </c>
      <c r="L11" s="47" t="str">
        <f t="shared" ca="1" si="2"/>
        <v/>
      </c>
      <c r="M11" s="133" t="str">
        <f t="shared" ca="1" si="2"/>
        <v/>
      </c>
      <c r="N11" s="126"/>
      <c r="BC11" s="6"/>
    </row>
    <row r="12" spans="1:55" ht="6.95" customHeight="1" thickBot="1" x14ac:dyDescent="0.3">
      <c r="A12" s="5"/>
      <c r="B12" s="157"/>
      <c r="C12" s="157"/>
      <c r="D12" s="158"/>
      <c r="E12" s="158"/>
      <c r="F12" s="158"/>
      <c r="G12" s="158"/>
      <c r="H12" s="158"/>
      <c r="I12" s="158"/>
      <c r="J12" s="158"/>
      <c r="K12" s="158"/>
      <c r="L12" s="158"/>
      <c r="M12" s="158"/>
      <c r="BC12" s="6"/>
    </row>
    <row r="13" spans="1:55" ht="17.45" customHeight="1" thickBot="1" x14ac:dyDescent="0.3">
      <c r="A13" s="5"/>
      <c r="B13" s="192" t="s">
        <v>165</v>
      </c>
      <c r="C13" s="193"/>
      <c r="D13" s="159"/>
      <c r="E13" s="161" t="str">
        <f t="shared" ref="E13:M13" ca="1" si="3">IFERROR((E$9-D$9)/D$9,"")</f>
        <v/>
      </c>
      <c r="F13" s="161" t="str">
        <f t="shared" ca="1" si="3"/>
        <v/>
      </c>
      <c r="G13" s="161" t="str">
        <f t="shared" ca="1" si="3"/>
        <v/>
      </c>
      <c r="H13" s="161" t="str">
        <f t="shared" ca="1" si="3"/>
        <v/>
      </c>
      <c r="I13" s="161" t="str">
        <f t="shared" ca="1" si="3"/>
        <v/>
      </c>
      <c r="J13" s="161" t="str">
        <f t="shared" ca="1" si="3"/>
        <v/>
      </c>
      <c r="K13" s="161" t="str">
        <f t="shared" ca="1" si="3"/>
        <v/>
      </c>
      <c r="L13" s="161" t="str">
        <f t="shared" ca="1" si="3"/>
        <v/>
      </c>
      <c r="M13" s="161" t="str">
        <f t="shared" ca="1" si="3"/>
        <v/>
      </c>
      <c r="BC13" s="6"/>
    </row>
    <row r="14" spans="1:55" ht="17.45" customHeight="1" thickBot="1" x14ac:dyDescent="0.3">
      <c r="A14" s="5"/>
      <c r="B14" s="192" t="s">
        <v>166</v>
      </c>
      <c r="C14" s="193"/>
      <c r="D14" s="159"/>
      <c r="E14" s="161" t="str">
        <f t="shared" ref="E14:M14" ca="1" si="4">IFERROR((E$9-$D$9)/$D$9,"")</f>
        <v/>
      </c>
      <c r="F14" s="161" t="str">
        <f t="shared" ca="1" si="4"/>
        <v/>
      </c>
      <c r="G14" s="161" t="str">
        <f t="shared" ca="1" si="4"/>
        <v/>
      </c>
      <c r="H14" s="161" t="str">
        <f t="shared" ca="1" si="4"/>
        <v/>
      </c>
      <c r="I14" s="161" t="str">
        <f t="shared" ca="1" si="4"/>
        <v/>
      </c>
      <c r="J14" s="161" t="str">
        <f t="shared" ca="1" si="4"/>
        <v/>
      </c>
      <c r="K14" s="161" t="str">
        <f t="shared" ca="1" si="4"/>
        <v/>
      </c>
      <c r="L14" s="161" t="str">
        <f t="shared" ca="1" si="4"/>
        <v/>
      </c>
      <c r="M14" s="161" t="str">
        <f t="shared" ca="1" si="4"/>
        <v/>
      </c>
      <c r="BC14" s="6"/>
    </row>
    <row r="15" spans="1:55" ht="6.95" customHeight="1" thickBot="1" x14ac:dyDescent="0.3">
      <c r="A15" s="5"/>
      <c r="B15" s="157"/>
      <c r="C15" s="157"/>
      <c r="D15" s="158"/>
      <c r="E15" s="158"/>
      <c r="F15" s="158"/>
      <c r="G15" s="158"/>
      <c r="H15" s="158"/>
      <c r="I15" s="158"/>
      <c r="J15" s="158"/>
      <c r="K15" s="158"/>
      <c r="L15" s="158"/>
      <c r="M15" s="158"/>
      <c r="BC15" s="6"/>
    </row>
    <row r="16" spans="1:55" ht="17.100000000000001" customHeight="1" thickBot="1" x14ac:dyDescent="0.3">
      <c r="A16" s="5"/>
      <c r="B16" s="192" t="s">
        <v>161</v>
      </c>
      <c r="C16" s="193"/>
      <c r="D16" s="159"/>
      <c r="E16" s="161" t="str">
        <f ca="1">IFERROR((E$11-D$11)/D$11,"")</f>
        <v/>
      </c>
      <c r="F16" s="161" t="str">
        <f ca="1">IFERROR((F$11-E$11)/E$11,"")</f>
        <v/>
      </c>
      <c r="G16" s="161" t="str">
        <f t="shared" ref="G16:M16" ca="1" si="5">IFERROR((G$11-F$11)/F$11,"")</f>
        <v/>
      </c>
      <c r="H16" s="161" t="str">
        <f t="shared" ca="1" si="5"/>
        <v/>
      </c>
      <c r="I16" s="161" t="str">
        <f t="shared" ca="1" si="5"/>
        <v/>
      </c>
      <c r="J16" s="161" t="str">
        <f t="shared" ca="1" si="5"/>
        <v/>
      </c>
      <c r="K16" s="161" t="str">
        <f t="shared" ca="1" si="5"/>
        <v/>
      </c>
      <c r="L16" s="161" t="str">
        <f t="shared" ca="1" si="5"/>
        <v/>
      </c>
      <c r="M16" s="161" t="str">
        <f t="shared" ca="1" si="5"/>
        <v/>
      </c>
      <c r="BC16" s="6"/>
    </row>
    <row r="17" spans="1:55" ht="17.100000000000001" customHeight="1" thickBot="1" x14ac:dyDescent="0.3">
      <c r="A17" s="5"/>
      <c r="B17" s="192" t="s">
        <v>162</v>
      </c>
      <c r="C17" s="193"/>
      <c r="D17" s="159"/>
      <c r="E17" s="161" t="str">
        <f ca="1">IFERROR((E$11-$D$11)/$D$11,"")</f>
        <v/>
      </c>
      <c r="F17" s="161" t="str">
        <f ca="1">IFERROR((F$11-$D$11)/$D$11,"")</f>
        <v/>
      </c>
      <c r="G17" s="161" t="str">
        <f t="shared" ref="G17:M17" ca="1" si="6">IFERROR((G$11-$D$11)/$D$11,"")</f>
        <v/>
      </c>
      <c r="H17" s="161" t="str">
        <f t="shared" ca="1" si="6"/>
        <v/>
      </c>
      <c r="I17" s="161" t="str">
        <f t="shared" ca="1" si="6"/>
        <v/>
      </c>
      <c r="J17" s="161" t="str">
        <f ca="1">IFERROR((J$11-$D$11)/$D$11,"")</f>
        <v/>
      </c>
      <c r="K17" s="161" t="str">
        <f t="shared" ca="1" si="6"/>
        <v/>
      </c>
      <c r="L17" s="161" t="str">
        <f t="shared" ca="1" si="6"/>
        <v/>
      </c>
      <c r="M17" s="161" t="str">
        <f t="shared" ca="1" si="6"/>
        <v/>
      </c>
      <c r="BC17" s="6"/>
    </row>
    <row r="18" spans="1:55" ht="14.1" customHeight="1" thickBot="1" x14ac:dyDescent="0.3">
      <c r="A18" s="8"/>
      <c r="B18" s="11"/>
      <c r="C18" s="112"/>
      <c r="D18" s="113"/>
      <c r="E18" s="113"/>
      <c r="F18" s="113"/>
      <c r="G18" s="113"/>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2"/>
    </row>
    <row r="19" spans="1:55" ht="19.5" customHeight="1" x14ac:dyDescent="0.25">
      <c r="A19" s="28"/>
      <c r="B19" s="29" t="s">
        <v>157</v>
      </c>
      <c r="C19" s="114"/>
      <c r="D19" s="115"/>
      <c r="E19" s="115"/>
      <c r="F19" s="115"/>
      <c r="G19" s="115"/>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1"/>
    </row>
    <row r="20" spans="1:55" ht="24.95" customHeight="1" thickBot="1" x14ac:dyDescent="0.3">
      <c r="A20" s="5"/>
      <c r="C20" s="152"/>
      <c r="D20" s="200" t="s">
        <v>152</v>
      </c>
      <c r="E20" s="200"/>
      <c r="F20" s="200"/>
      <c r="G20" s="200"/>
      <c r="H20" s="200"/>
      <c r="I20" s="200"/>
      <c r="J20" s="200"/>
      <c r="K20" s="200"/>
      <c r="L20" s="200"/>
      <c r="M20" s="200"/>
      <c r="N20" s="124"/>
      <c r="BC20" s="6"/>
    </row>
    <row r="21" spans="1:55" ht="24.95" customHeight="1" thickBot="1" x14ac:dyDescent="0.3">
      <c r="A21" s="5"/>
      <c r="B21" s="152"/>
      <c r="C21" s="152"/>
      <c r="D21" s="38" t="str">
        <f>Jahr_1</f>
        <v/>
      </c>
      <c r="E21" s="38" t="str">
        <f>Jahr_2</f>
        <v/>
      </c>
      <c r="F21" s="38" t="str">
        <f>Jahr_3</f>
        <v/>
      </c>
      <c r="G21" s="38" t="str">
        <f>Jahr_4</f>
        <v/>
      </c>
      <c r="H21" s="38" t="str">
        <f>Jahr_5</f>
        <v/>
      </c>
      <c r="I21" s="38" t="str">
        <f>Jahr_6</f>
        <v/>
      </c>
      <c r="J21" s="38" t="str">
        <f>Jahr_7</f>
        <v/>
      </c>
      <c r="K21" s="38" t="str">
        <f>Jahr_8</f>
        <v/>
      </c>
      <c r="L21" s="38" t="str">
        <f>Jahr_9</f>
        <v/>
      </c>
      <c r="M21" s="123" t="str">
        <f>Jahr_10</f>
        <v/>
      </c>
      <c r="N21" s="125"/>
      <c r="BC21" s="6"/>
    </row>
    <row r="22" spans="1:55" ht="24.95" customHeight="1" x14ac:dyDescent="0.25">
      <c r="A22" s="5"/>
      <c r="B22" s="204" t="s">
        <v>57</v>
      </c>
      <c r="C22" s="205"/>
      <c r="D22" s="135" t="str">
        <f ca="1">IFERROR(N(INDIRECT(D$8&amp;"!$E$16")),IF(ERROR.TYPE(N(INDIRECT(D$8&amp;"!$E$16")))=2,0,""))</f>
        <v/>
      </c>
      <c r="E22" s="135" t="str">
        <f t="shared" ref="E22:M22" ca="1" si="7">IFERROR(N(INDIRECT(E$8&amp;"!$E$16")),IF(ERROR.TYPE(N(INDIRECT(E$8&amp;"!$E$16")))=2,0,""))</f>
        <v/>
      </c>
      <c r="F22" s="135" t="str">
        <f t="shared" ca="1" si="7"/>
        <v/>
      </c>
      <c r="G22" s="135" t="str">
        <f t="shared" ca="1" si="7"/>
        <v/>
      </c>
      <c r="H22" s="135" t="str">
        <f t="shared" ca="1" si="7"/>
        <v/>
      </c>
      <c r="I22" s="135" t="str">
        <f t="shared" ca="1" si="7"/>
        <v/>
      </c>
      <c r="J22" s="135" t="str">
        <f t="shared" ca="1" si="7"/>
        <v/>
      </c>
      <c r="K22" s="135" t="str">
        <f t="shared" ca="1" si="7"/>
        <v/>
      </c>
      <c r="L22" s="135" t="str">
        <f t="shared" ca="1" si="7"/>
        <v/>
      </c>
      <c r="M22" s="135" t="str">
        <f t="shared" ca="1" si="7"/>
        <v/>
      </c>
      <c r="N22" s="125"/>
      <c r="BC22" s="6"/>
    </row>
    <row r="23" spans="1:55" ht="24.95" customHeight="1" x14ac:dyDescent="0.25">
      <c r="A23" s="5"/>
      <c r="B23" s="196" t="s">
        <v>55</v>
      </c>
      <c r="C23" s="197"/>
      <c r="D23" s="46" t="str">
        <f ca="1">IFERROR(N(INDIRECT(D$8&amp;"!$E$17")),IF(ERROR.TYPE(N(INDIRECT(D$8&amp;"!$E$17")))=2,0,""))</f>
        <v/>
      </c>
      <c r="E23" s="46" t="str">
        <f t="shared" ref="E23:M23" ca="1" si="8">IFERROR(N(INDIRECT(E$8&amp;"!$E$17")),IF(ERROR.TYPE(N(INDIRECT(E$8&amp;"!$E$17")))=2,0,""))</f>
        <v/>
      </c>
      <c r="F23" s="46" t="str">
        <f t="shared" ca="1" si="8"/>
        <v/>
      </c>
      <c r="G23" s="46" t="str">
        <f t="shared" ca="1" si="8"/>
        <v/>
      </c>
      <c r="H23" s="46" t="str">
        <f t="shared" ca="1" si="8"/>
        <v/>
      </c>
      <c r="I23" s="46" t="str">
        <f t="shared" ca="1" si="8"/>
        <v/>
      </c>
      <c r="J23" s="46" t="str">
        <f t="shared" ca="1" si="8"/>
        <v/>
      </c>
      <c r="K23" s="46" t="str">
        <f t="shared" ca="1" si="8"/>
        <v/>
      </c>
      <c r="L23" s="46" t="str">
        <f t="shared" ca="1" si="8"/>
        <v/>
      </c>
      <c r="M23" s="46" t="str">
        <f t="shared" ca="1" si="8"/>
        <v/>
      </c>
      <c r="N23" s="125"/>
      <c r="BC23" s="6"/>
    </row>
    <row r="24" spans="1:55" ht="24.95" customHeight="1" x14ac:dyDescent="0.25">
      <c r="A24" s="5"/>
      <c r="B24" s="198" t="s">
        <v>56</v>
      </c>
      <c r="C24" s="199"/>
      <c r="D24" s="47" t="str">
        <f ca="1">IFERROR(N(INDIRECT(D$8&amp;"!$E$18")),IF(ERROR.TYPE(N(INDIRECT(D$8&amp;"!$E$18")))=2,0,""))</f>
        <v/>
      </c>
      <c r="E24" s="47" t="str">
        <f t="shared" ref="E24:M24" ca="1" si="9">IFERROR(N(INDIRECT(E$8&amp;"!$E$18")),IF(ERROR.TYPE(N(INDIRECT(E$8&amp;"!$E$18")))=2,0,""))</f>
        <v/>
      </c>
      <c r="F24" s="47" t="str">
        <f t="shared" ca="1" si="9"/>
        <v/>
      </c>
      <c r="G24" s="47" t="str">
        <f t="shared" ca="1" si="9"/>
        <v/>
      </c>
      <c r="H24" s="47" t="str">
        <f t="shared" ca="1" si="9"/>
        <v/>
      </c>
      <c r="I24" s="47" t="str">
        <f t="shared" ca="1" si="9"/>
        <v/>
      </c>
      <c r="J24" s="47" t="str">
        <f t="shared" ca="1" si="9"/>
        <v/>
      </c>
      <c r="K24" s="47" t="str">
        <f t="shared" ca="1" si="9"/>
        <v/>
      </c>
      <c r="L24" s="47" t="str">
        <f t="shared" ca="1" si="9"/>
        <v/>
      </c>
      <c r="M24" s="47" t="str">
        <f t="shared" ca="1" si="9"/>
        <v/>
      </c>
      <c r="N24" s="126"/>
      <c r="BC24" s="6"/>
    </row>
    <row r="25" spans="1:55" ht="6.95" customHeight="1" thickBot="1" x14ac:dyDescent="0.3">
      <c r="A25" s="5"/>
      <c r="B25" s="154"/>
      <c r="C25" s="155"/>
      <c r="D25" s="156"/>
      <c r="E25" s="156"/>
      <c r="F25" s="156"/>
      <c r="G25" s="156"/>
      <c r="H25" s="156"/>
      <c r="I25" s="156"/>
      <c r="J25" s="156"/>
      <c r="K25" s="156"/>
      <c r="L25" s="156"/>
      <c r="M25" s="156"/>
      <c r="N25" s="125"/>
      <c r="BC25" s="6"/>
    </row>
    <row r="26" spans="1:55" ht="24.95" customHeight="1" x14ac:dyDescent="0.25">
      <c r="A26" s="5"/>
      <c r="B26" s="206" t="s">
        <v>159</v>
      </c>
      <c r="C26" s="207"/>
      <c r="D26" s="153" t="str">
        <f ca="1">IFERROR((D$9*1000)/D22,IF(ERROR.TYPE((D$9*1000)/D22)=2,0,""))</f>
        <v/>
      </c>
      <c r="E26" s="153" t="str">
        <f t="shared" ref="E26:M26" ca="1" si="10">IFERROR((E$9*1000)/E22,IF(ERROR.TYPE((E$9*1000)/E22)=2,0,""))</f>
        <v/>
      </c>
      <c r="F26" s="153" t="str">
        <f t="shared" ca="1" si="10"/>
        <v/>
      </c>
      <c r="G26" s="153" t="str">
        <f t="shared" ca="1" si="10"/>
        <v/>
      </c>
      <c r="H26" s="153" t="str">
        <f t="shared" ca="1" si="10"/>
        <v/>
      </c>
      <c r="I26" s="153" t="str">
        <f t="shared" ca="1" si="10"/>
        <v/>
      </c>
      <c r="J26" s="153" t="str">
        <f t="shared" ca="1" si="10"/>
        <v/>
      </c>
      <c r="K26" s="153" t="str">
        <f t="shared" ca="1" si="10"/>
        <v/>
      </c>
      <c r="L26" s="153" t="str">
        <f t="shared" ca="1" si="10"/>
        <v/>
      </c>
      <c r="M26" s="153" t="str">
        <f t="shared" ca="1" si="10"/>
        <v/>
      </c>
      <c r="N26" s="125"/>
      <c r="BC26" s="6"/>
    </row>
    <row r="27" spans="1:55" ht="41.45" customHeight="1" x14ac:dyDescent="0.25">
      <c r="A27" s="5"/>
      <c r="C27" s="103"/>
      <c r="D27" s="104"/>
      <c r="E27" s="104"/>
      <c r="F27" s="104"/>
      <c r="G27" s="104"/>
      <c r="BC27" s="6"/>
    </row>
    <row r="28" spans="1:55" ht="14.1" customHeight="1" thickBot="1" x14ac:dyDescent="0.3">
      <c r="A28" s="8"/>
      <c r="B28" s="11"/>
      <c r="C28" s="112"/>
      <c r="D28" s="113"/>
      <c r="E28" s="113"/>
      <c r="F28" s="113"/>
      <c r="G28" s="113"/>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2"/>
    </row>
    <row r="29" spans="1:55" ht="19.5" customHeight="1" x14ac:dyDescent="0.25">
      <c r="A29" s="28"/>
      <c r="B29" s="151" t="s">
        <v>156</v>
      </c>
      <c r="C29" s="114"/>
      <c r="D29" s="115"/>
      <c r="E29" s="115"/>
      <c r="F29" s="115"/>
      <c r="G29" s="115"/>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1"/>
    </row>
    <row r="30" spans="1:55" ht="24.95" customHeight="1" thickBot="1" x14ac:dyDescent="0.3">
      <c r="A30" s="5"/>
      <c r="C30" s="152"/>
      <c r="D30" s="200" t="s">
        <v>153</v>
      </c>
      <c r="E30" s="200"/>
      <c r="F30" s="200"/>
      <c r="G30" s="200"/>
      <c r="H30" s="200"/>
      <c r="I30" s="200"/>
      <c r="J30" s="200"/>
      <c r="K30" s="200"/>
      <c r="L30" s="200"/>
      <c r="M30" s="200"/>
      <c r="N30" s="124"/>
      <c r="BC30" s="6"/>
    </row>
    <row r="31" spans="1:55" ht="24.95" customHeight="1" thickBot="1" x14ac:dyDescent="0.3">
      <c r="A31" s="5"/>
      <c r="B31" s="152"/>
      <c r="C31" s="152"/>
      <c r="D31" s="38" t="str">
        <f>Jahr_1</f>
        <v/>
      </c>
      <c r="E31" s="38" t="str">
        <f>Jahr_2</f>
        <v/>
      </c>
      <c r="F31" s="38" t="str">
        <f>Jahr_3</f>
        <v/>
      </c>
      <c r="G31" s="38" t="str">
        <f>Jahr_4</f>
        <v/>
      </c>
      <c r="H31" s="38" t="str">
        <f>Jahr_5</f>
        <v/>
      </c>
      <c r="I31" s="38" t="str">
        <f>Jahr_6</f>
        <v/>
      </c>
      <c r="J31" s="38" t="str">
        <f>Jahr_7</f>
        <v/>
      </c>
      <c r="K31" s="38" t="str">
        <f>Jahr_8</f>
        <v/>
      </c>
      <c r="L31" s="38" t="str">
        <f>Jahr_9</f>
        <v/>
      </c>
      <c r="M31" s="123" t="str">
        <f>Jahr_10</f>
        <v/>
      </c>
      <c r="N31" s="125"/>
      <c r="BC31" s="6"/>
    </row>
    <row r="32" spans="1:55" ht="24.95" customHeight="1" x14ac:dyDescent="0.25">
      <c r="A32" s="5"/>
      <c r="B32" s="202" t="s">
        <v>57</v>
      </c>
      <c r="C32" s="203"/>
      <c r="D32" s="135" t="str">
        <f ca="1">IFERROR(N(INDIRECT(D$8&amp;"!$F$16")),IF(ERROR.TYPE(N(INDIRECT(D$8&amp;"!$F$16")))=2,0,""))</f>
        <v/>
      </c>
      <c r="E32" s="135" t="str">
        <f t="shared" ref="E32:M32" ca="1" si="11">IFERROR(N(INDIRECT(E$8&amp;"!$F$16")),IF(ERROR.TYPE(N(INDIRECT(E$8&amp;"!$F$16")))=2,0,""))</f>
        <v/>
      </c>
      <c r="F32" s="135" t="str">
        <f t="shared" ca="1" si="11"/>
        <v/>
      </c>
      <c r="G32" s="135" t="str">
        <f t="shared" ca="1" si="11"/>
        <v/>
      </c>
      <c r="H32" s="135" t="str">
        <f t="shared" ca="1" si="11"/>
        <v/>
      </c>
      <c r="I32" s="135" t="str">
        <f t="shared" ca="1" si="11"/>
        <v/>
      </c>
      <c r="J32" s="135" t="str">
        <f t="shared" ca="1" si="11"/>
        <v/>
      </c>
      <c r="K32" s="135" t="str">
        <f t="shared" ca="1" si="11"/>
        <v/>
      </c>
      <c r="L32" s="135" t="str">
        <f t="shared" ca="1" si="11"/>
        <v/>
      </c>
      <c r="M32" s="135" t="str">
        <f t="shared" ca="1" si="11"/>
        <v/>
      </c>
      <c r="N32" s="125"/>
      <c r="BC32" s="6"/>
    </row>
    <row r="33" spans="1:55" ht="24.95" customHeight="1" x14ac:dyDescent="0.25">
      <c r="A33" s="5"/>
      <c r="B33" s="196" t="s">
        <v>55</v>
      </c>
      <c r="C33" s="197"/>
      <c r="D33" s="46" t="str">
        <f ca="1">IFERROR(N(INDIRECT(D$8&amp;"!$F$17")),IF(ERROR.TYPE(N(INDIRECT(D$8&amp;"!$F$17")))=2,0,""))</f>
        <v/>
      </c>
      <c r="E33" s="46" t="str">
        <f t="shared" ref="E33:M33" ca="1" si="12">IFERROR(N(INDIRECT(E$8&amp;"!$F$17")),IF(ERROR.TYPE(N(INDIRECT(E$8&amp;"!$F$17")))=2,0,""))</f>
        <v/>
      </c>
      <c r="F33" s="46" t="str">
        <f t="shared" ca="1" si="12"/>
        <v/>
      </c>
      <c r="G33" s="46" t="str">
        <f t="shared" ca="1" si="12"/>
        <v/>
      </c>
      <c r="H33" s="46" t="str">
        <f t="shared" ca="1" si="12"/>
        <v/>
      </c>
      <c r="I33" s="46" t="str">
        <f t="shared" ca="1" si="12"/>
        <v/>
      </c>
      <c r="J33" s="46" t="str">
        <f t="shared" ca="1" si="12"/>
        <v/>
      </c>
      <c r="K33" s="46" t="str">
        <f t="shared" ca="1" si="12"/>
        <v/>
      </c>
      <c r="L33" s="46" t="str">
        <f t="shared" ca="1" si="12"/>
        <v/>
      </c>
      <c r="M33" s="46" t="str">
        <f t="shared" ca="1" si="12"/>
        <v/>
      </c>
      <c r="N33" s="125"/>
      <c r="BC33" s="6"/>
    </row>
    <row r="34" spans="1:55" ht="24.95" customHeight="1" x14ac:dyDescent="0.25">
      <c r="A34" s="5"/>
      <c r="B34" s="198" t="s">
        <v>56</v>
      </c>
      <c r="C34" s="199"/>
      <c r="D34" s="47" t="str">
        <f ca="1">IFERROR(N(INDIRECT(D$8&amp;"!$F$18")),IF(ERROR.TYPE(N(INDIRECT(D$8&amp;"!$F$18")))=2,0,""))</f>
        <v/>
      </c>
      <c r="E34" s="47" t="str">
        <f t="shared" ref="E34:M34" ca="1" si="13">IFERROR(N(INDIRECT(E$8&amp;"!$F$18")),IF(ERROR.TYPE(N(INDIRECT(E$8&amp;"!$F$18")))=2,0,""))</f>
        <v/>
      </c>
      <c r="F34" s="47" t="str">
        <f t="shared" ca="1" si="13"/>
        <v/>
      </c>
      <c r="G34" s="47" t="str">
        <f t="shared" ca="1" si="13"/>
        <v/>
      </c>
      <c r="H34" s="47" t="str">
        <f t="shared" ca="1" si="13"/>
        <v/>
      </c>
      <c r="I34" s="47" t="str">
        <f t="shared" ca="1" si="13"/>
        <v/>
      </c>
      <c r="J34" s="47" t="str">
        <f t="shared" ca="1" si="13"/>
        <v/>
      </c>
      <c r="K34" s="47" t="str">
        <f t="shared" ca="1" si="13"/>
        <v/>
      </c>
      <c r="L34" s="47" t="str">
        <f t="shared" ca="1" si="13"/>
        <v/>
      </c>
      <c r="M34" s="47" t="str">
        <f t="shared" ca="1" si="13"/>
        <v/>
      </c>
      <c r="N34" s="126"/>
      <c r="BC34" s="6"/>
    </row>
    <row r="35" spans="1:55" ht="6.95" customHeight="1" thickBot="1" x14ac:dyDescent="0.3">
      <c r="A35" s="5"/>
      <c r="B35" s="154"/>
      <c r="C35" s="155"/>
      <c r="D35" s="156"/>
      <c r="E35" s="156"/>
      <c r="F35" s="156"/>
      <c r="G35" s="156"/>
      <c r="H35" s="156"/>
      <c r="I35" s="156"/>
      <c r="J35" s="156"/>
      <c r="K35" s="156"/>
      <c r="L35" s="156"/>
      <c r="M35" s="156"/>
      <c r="N35" s="125"/>
      <c r="BC35" s="6"/>
    </row>
    <row r="36" spans="1:55" ht="24.95" customHeight="1" x14ac:dyDescent="0.25">
      <c r="A36" s="5"/>
      <c r="B36" s="206" t="s">
        <v>158</v>
      </c>
      <c r="C36" s="207"/>
      <c r="D36" s="153" t="str">
        <f ca="1">IFERROR((D$9*1000)/D32,IF(ERROR.TYPE((D$9*1000)/D32)=2,0,""))</f>
        <v/>
      </c>
      <c r="E36" s="153" t="str">
        <f t="shared" ref="E36:M36" ca="1" si="14">IFERROR((E$9*1000)/E32,IF(ERROR.TYPE((E$9*1000)/E32)=2,0,""))</f>
        <v/>
      </c>
      <c r="F36" s="153" t="str">
        <f t="shared" ca="1" si="14"/>
        <v/>
      </c>
      <c r="G36" s="153" t="str">
        <f t="shared" ca="1" si="14"/>
        <v/>
      </c>
      <c r="H36" s="153" t="str">
        <f t="shared" ca="1" si="14"/>
        <v/>
      </c>
      <c r="I36" s="153" t="str">
        <f t="shared" ca="1" si="14"/>
        <v/>
      </c>
      <c r="J36" s="153" t="str">
        <f t="shared" ca="1" si="14"/>
        <v/>
      </c>
      <c r="K36" s="153" t="str">
        <f t="shared" ca="1" si="14"/>
        <v/>
      </c>
      <c r="L36" s="153" t="str">
        <f t="shared" ca="1" si="14"/>
        <v/>
      </c>
      <c r="M36" s="153" t="str">
        <f t="shared" ca="1" si="14"/>
        <v/>
      </c>
      <c r="N36" s="125"/>
      <c r="BC36" s="6"/>
    </row>
    <row r="37" spans="1:55" ht="41.45" customHeight="1" x14ac:dyDescent="0.25">
      <c r="A37" s="5"/>
      <c r="C37" s="103"/>
      <c r="D37" s="104"/>
      <c r="E37" s="104"/>
      <c r="F37" s="104"/>
      <c r="G37" s="104"/>
      <c r="BC37" s="6"/>
    </row>
    <row r="38" spans="1:55" ht="14.1" customHeight="1" thickBot="1" x14ac:dyDescent="0.3">
      <c r="A38" s="8"/>
      <c r="B38" s="116"/>
      <c r="C38" s="116"/>
      <c r="D38" s="113"/>
      <c r="E38" s="113"/>
      <c r="F38" s="113"/>
      <c r="G38" s="113"/>
      <c r="H38" s="113"/>
      <c r="I38" s="113"/>
      <c r="J38" s="113"/>
      <c r="K38" s="113"/>
      <c r="L38" s="113"/>
      <c r="M38" s="113"/>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2"/>
    </row>
    <row r="39" spans="1:55" ht="19.5" customHeight="1" x14ac:dyDescent="0.25">
      <c r="A39" s="28"/>
      <c r="B39" s="29" t="s">
        <v>155</v>
      </c>
      <c r="C39" s="117"/>
      <c r="D39" s="115"/>
      <c r="E39" s="115"/>
      <c r="F39" s="115"/>
      <c r="G39" s="115"/>
      <c r="H39" s="115"/>
      <c r="I39" s="115"/>
      <c r="J39" s="115"/>
      <c r="K39" s="115"/>
      <c r="L39" s="115"/>
      <c r="M39" s="115"/>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1"/>
    </row>
    <row r="40" spans="1:55" ht="24.95" customHeight="1" thickBot="1" x14ac:dyDescent="0.3">
      <c r="A40" s="5"/>
      <c r="C40" s="152"/>
      <c r="D40" s="200" t="s">
        <v>154</v>
      </c>
      <c r="E40" s="200"/>
      <c r="F40" s="200"/>
      <c r="G40" s="200"/>
      <c r="H40" s="200"/>
      <c r="I40" s="200"/>
      <c r="J40" s="200"/>
      <c r="K40" s="200"/>
      <c r="L40" s="200"/>
      <c r="M40" s="200"/>
      <c r="N40" s="124"/>
      <c r="BC40" s="6"/>
    </row>
    <row r="41" spans="1:55" ht="24.95" customHeight="1" thickBot="1" x14ac:dyDescent="0.3">
      <c r="A41" s="5"/>
      <c r="B41" s="152"/>
      <c r="C41" s="152"/>
      <c r="D41" s="38" t="str">
        <f>Jahr_1</f>
        <v/>
      </c>
      <c r="E41" s="38" t="str">
        <f>Jahr_2</f>
        <v/>
      </c>
      <c r="F41" s="38" t="str">
        <f>Jahr_3</f>
        <v/>
      </c>
      <c r="G41" s="38" t="str">
        <f>Jahr_4</f>
        <v/>
      </c>
      <c r="H41" s="38" t="str">
        <f>Jahr_5</f>
        <v/>
      </c>
      <c r="I41" s="38" t="str">
        <f>Jahr_6</f>
        <v/>
      </c>
      <c r="J41" s="38" t="str">
        <f>Jahr_7</f>
        <v/>
      </c>
      <c r="K41" s="38" t="str">
        <f>Jahr_8</f>
        <v/>
      </c>
      <c r="L41" s="38" t="str">
        <f>Jahr_9</f>
        <v/>
      </c>
      <c r="M41" s="123" t="str">
        <f>Jahr_10</f>
        <v/>
      </c>
      <c r="N41" s="125"/>
      <c r="BC41" s="6"/>
    </row>
    <row r="42" spans="1:55" ht="24.95" customHeight="1" x14ac:dyDescent="0.25">
      <c r="A42" s="5"/>
      <c r="B42" s="202" t="s">
        <v>57</v>
      </c>
      <c r="C42" s="203"/>
      <c r="D42" s="135" t="str">
        <f ca="1">IF(IFERROR(N(INDIRECT(D$8&amp;"!$G$16")),"")=0,D44-D43,IFERROR(N(INDIRECT(D$8&amp;"!$G$16")),IF(ERROR.TYPE(N(INDIRECT(D$8&amp;"!$G$16")))=2,0,"")))</f>
        <v/>
      </c>
      <c r="E42" s="135" t="str">
        <f t="shared" ref="E42:M42" ca="1" si="15">IF(IFERROR(N(INDIRECT(E$8&amp;"!$G$16")),"")=0,E44-E43,IFERROR(N(INDIRECT(E$8&amp;"!$G$16")),IF(ERROR.TYPE(N(INDIRECT(E$8&amp;"!$G$16")))=2,0,"")))</f>
        <v/>
      </c>
      <c r="F42" s="135" t="str">
        <f t="shared" ca="1" si="15"/>
        <v/>
      </c>
      <c r="G42" s="135" t="str">
        <f t="shared" ca="1" si="15"/>
        <v/>
      </c>
      <c r="H42" s="135" t="str">
        <f t="shared" ca="1" si="15"/>
        <v/>
      </c>
      <c r="I42" s="135" t="str">
        <f t="shared" ca="1" si="15"/>
        <v/>
      </c>
      <c r="J42" s="135" t="str">
        <f t="shared" ca="1" si="15"/>
        <v/>
      </c>
      <c r="K42" s="135" t="str">
        <f t="shared" ca="1" si="15"/>
        <v/>
      </c>
      <c r="L42" s="135" t="str">
        <f t="shared" ca="1" si="15"/>
        <v/>
      </c>
      <c r="M42" s="135" t="str">
        <f t="shared" ca="1" si="15"/>
        <v/>
      </c>
      <c r="N42" s="125"/>
      <c r="BC42" s="6"/>
    </row>
    <row r="43" spans="1:55" ht="24.95" customHeight="1" x14ac:dyDescent="0.25">
      <c r="A43" s="5"/>
      <c r="B43" s="196" t="s">
        <v>55</v>
      </c>
      <c r="C43" s="197"/>
      <c r="D43" s="46" t="str">
        <f ca="1">IFERROR(N(INDIRECT(D$8&amp;"!$G$17")),IF(ERROR.TYPE(N(INDIRECT(D$8&amp;"!$G$17")))=2,0,""))</f>
        <v/>
      </c>
      <c r="E43" s="46" t="str">
        <f t="shared" ref="E43:M43" ca="1" si="16">IFERROR(N(INDIRECT(E$8&amp;"!$G$17")),IF(ERROR.TYPE(N(INDIRECT(E$8&amp;"!$G$17")))=2,0,""))</f>
        <v/>
      </c>
      <c r="F43" s="46" t="str">
        <f t="shared" ca="1" si="16"/>
        <v/>
      </c>
      <c r="G43" s="46" t="str">
        <f t="shared" ca="1" si="16"/>
        <v/>
      </c>
      <c r="H43" s="46" t="str">
        <f t="shared" ca="1" si="16"/>
        <v/>
      </c>
      <c r="I43" s="46" t="str">
        <f t="shared" ca="1" si="16"/>
        <v/>
      </c>
      <c r="J43" s="46" t="str">
        <f t="shared" ca="1" si="16"/>
        <v/>
      </c>
      <c r="K43" s="46" t="str">
        <f t="shared" ca="1" si="16"/>
        <v/>
      </c>
      <c r="L43" s="46" t="str">
        <f t="shared" ca="1" si="16"/>
        <v/>
      </c>
      <c r="M43" s="46" t="str">
        <f t="shared" ca="1" si="16"/>
        <v/>
      </c>
      <c r="N43" s="125"/>
      <c r="BC43" s="6"/>
    </row>
    <row r="44" spans="1:55" ht="24.95" customHeight="1" x14ac:dyDescent="0.25">
      <c r="A44" s="5"/>
      <c r="B44" s="198" t="s">
        <v>56</v>
      </c>
      <c r="C44" s="199"/>
      <c r="D44" s="47" t="str">
        <f ca="1">IFERROR(N(INDIRECT(D$8&amp;"!$G$18")),IF(ERROR.TYPE(N(INDIRECT(D$8&amp;"!$G$18")))=2,0,""))</f>
        <v/>
      </c>
      <c r="E44" s="47" t="str">
        <f t="shared" ref="E44:M44" ca="1" si="17">IFERROR(N(INDIRECT(E$8&amp;"!$G$18")),IF(ERROR.TYPE(N(INDIRECT(E$8&amp;"!$G$18")))=2,0,""))</f>
        <v/>
      </c>
      <c r="F44" s="47" t="str">
        <f t="shared" ca="1" si="17"/>
        <v/>
      </c>
      <c r="G44" s="47" t="str">
        <f t="shared" ca="1" si="17"/>
        <v/>
      </c>
      <c r="H44" s="47" t="str">
        <f t="shared" ca="1" si="17"/>
        <v/>
      </c>
      <c r="I44" s="47" t="str">
        <f t="shared" ca="1" si="17"/>
        <v/>
      </c>
      <c r="J44" s="47" t="str">
        <f t="shared" ca="1" si="17"/>
        <v/>
      </c>
      <c r="K44" s="47" t="str">
        <f t="shared" ca="1" si="17"/>
        <v/>
      </c>
      <c r="L44" s="47" t="str">
        <f t="shared" ca="1" si="17"/>
        <v/>
      </c>
      <c r="M44" s="47" t="str">
        <f t="shared" ca="1" si="17"/>
        <v/>
      </c>
      <c r="N44" s="126"/>
      <c r="BC44" s="6"/>
    </row>
    <row r="45" spans="1:55" ht="6.95" customHeight="1" thickBot="1" x14ac:dyDescent="0.3">
      <c r="A45" s="5"/>
      <c r="B45" s="154"/>
      <c r="C45" s="155"/>
      <c r="D45" s="156"/>
      <c r="E45" s="156"/>
      <c r="F45" s="156"/>
      <c r="G45" s="156"/>
      <c r="H45" s="156"/>
      <c r="I45" s="156"/>
      <c r="J45" s="156"/>
      <c r="K45" s="156"/>
      <c r="L45" s="156"/>
      <c r="M45" s="156"/>
      <c r="N45" s="125"/>
      <c r="BC45" s="6"/>
    </row>
    <row r="46" spans="1:55" ht="24.95" customHeight="1" x14ac:dyDescent="0.25">
      <c r="A46" s="5"/>
      <c r="B46" s="206" t="s">
        <v>160</v>
      </c>
      <c r="C46" s="207"/>
      <c r="D46" s="153" t="str">
        <f ca="1">IFERROR((D$9*1000)/D42,IF(ERROR.TYPE((D$9*1000)/D42)=2,0,""))</f>
        <v/>
      </c>
      <c r="E46" s="153" t="str">
        <f t="shared" ref="E46:M46" ca="1" si="18">IFERROR((E$9*1000)/E42,IF(ERROR.TYPE((E$9*1000)/E42)=2,0,""))</f>
        <v/>
      </c>
      <c r="F46" s="153" t="str">
        <f t="shared" ca="1" si="18"/>
        <v/>
      </c>
      <c r="G46" s="153" t="str">
        <f t="shared" ca="1" si="18"/>
        <v/>
      </c>
      <c r="H46" s="153" t="str">
        <f t="shared" ca="1" si="18"/>
        <v/>
      </c>
      <c r="I46" s="153" t="str">
        <f t="shared" ca="1" si="18"/>
        <v/>
      </c>
      <c r="J46" s="153" t="str">
        <f t="shared" ca="1" si="18"/>
        <v/>
      </c>
      <c r="K46" s="153" t="str">
        <f t="shared" ca="1" si="18"/>
        <v/>
      </c>
      <c r="L46" s="153" t="str">
        <f t="shared" ca="1" si="18"/>
        <v/>
      </c>
      <c r="M46" s="153" t="str">
        <f t="shared" ca="1" si="18"/>
        <v/>
      </c>
      <c r="N46" s="125"/>
      <c r="BC46" s="6"/>
    </row>
    <row r="47" spans="1:55" ht="41.1" customHeight="1" x14ac:dyDescent="0.25">
      <c r="A47" s="5"/>
      <c r="B47" s="104"/>
      <c r="C47" s="104"/>
      <c r="D47" s="104"/>
      <c r="E47" s="104"/>
      <c r="F47" s="104"/>
      <c r="G47" s="104"/>
      <c r="BC47" s="6"/>
    </row>
    <row r="48" spans="1:55" ht="14.1" customHeight="1" thickBot="1" x14ac:dyDescent="0.3">
      <c r="A48" s="8"/>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2"/>
    </row>
    <row r="49" spans="1:55" ht="19.5" customHeight="1" x14ac:dyDescent="0.25">
      <c r="A49" s="5"/>
      <c r="B49" s="18" t="s">
        <v>35</v>
      </c>
      <c r="BC49" s="6"/>
    </row>
    <row r="50" spans="1:55" ht="24.95" customHeight="1" thickBot="1" x14ac:dyDescent="0.3">
      <c r="A50" s="5"/>
      <c r="B50" s="120"/>
      <c r="C50" s="34" t="s">
        <v>52</v>
      </c>
      <c r="D50" s="38" t="str">
        <f>Jahr_1</f>
        <v/>
      </c>
      <c r="E50" s="38" t="str">
        <f>Jahr_2</f>
        <v/>
      </c>
      <c r="F50" s="38" t="str">
        <f>Jahr_3</f>
        <v/>
      </c>
      <c r="G50" s="38" t="str">
        <f>Jahr_4</f>
        <v/>
      </c>
      <c r="H50" s="38" t="str">
        <f>Jahr_5</f>
        <v/>
      </c>
      <c r="I50" s="38" t="str">
        <f>Jahr_6</f>
        <v/>
      </c>
      <c r="J50" s="38" t="str">
        <f>Jahr_7</f>
        <v/>
      </c>
      <c r="K50" s="38" t="str">
        <f>Jahr_8</f>
        <v/>
      </c>
      <c r="L50" s="38" t="str">
        <f>Jahr_9</f>
        <v/>
      </c>
      <c r="M50" s="38" t="str">
        <f>Jahr_10</f>
        <v/>
      </c>
      <c r="N50" s="124"/>
      <c r="BC50" s="6"/>
    </row>
    <row r="51" spans="1:55" ht="24.95" customHeight="1" x14ac:dyDescent="0.25">
      <c r="A51" s="5"/>
      <c r="B51" s="218" t="s">
        <v>35</v>
      </c>
      <c r="C51" s="42" t="s">
        <v>71</v>
      </c>
      <c r="D51" s="118" t="str">
        <f t="shared" ref="D51:M51" ca="1" si="19">IFERROR(N(INDIRECT(D$8&amp;"!$F$21")),"")</f>
        <v/>
      </c>
      <c r="E51" s="118" t="str">
        <f t="shared" ca="1" si="19"/>
        <v/>
      </c>
      <c r="F51" s="118" t="str">
        <f t="shared" ca="1" si="19"/>
        <v/>
      </c>
      <c r="G51" s="118" t="str">
        <f t="shared" ca="1" si="19"/>
        <v/>
      </c>
      <c r="H51" s="118" t="str">
        <f t="shared" ca="1" si="19"/>
        <v/>
      </c>
      <c r="I51" s="118" t="str">
        <f t="shared" ca="1" si="19"/>
        <v/>
      </c>
      <c r="J51" s="118" t="str">
        <f t="shared" ca="1" si="19"/>
        <v/>
      </c>
      <c r="K51" s="118" t="str">
        <f t="shared" ca="1" si="19"/>
        <v/>
      </c>
      <c r="L51" s="118" t="str">
        <f t="shared" ca="1" si="19"/>
        <v/>
      </c>
      <c r="M51" s="118" t="str">
        <f t="shared" ca="1" si="19"/>
        <v/>
      </c>
      <c r="N51" s="125"/>
      <c r="BC51" s="6"/>
    </row>
    <row r="52" spans="1:55" ht="24.95" customHeight="1" x14ac:dyDescent="0.25">
      <c r="A52" s="5"/>
      <c r="B52" s="219"/>
      <c r="C52" s="43" t="s">
        <v>70</v>
      </c>
      <c r="D52" s="48" t="str">
        <f t="shared" ref="D52:M52" ca="1" si="20">IFERROR(N(INDIRECT(D$8&amp;"!$F$22")),"")</f>
        <v/>
      </c>
      <c r="E52" s="48" t="str">
        <f t="shared" ca="1" si="20"/>
        <v/>
      </c>
      <c r="F52" s="48" t="str">
        <f t="shared" ca="1" si="20"/>
        <v/>
      </c>
      <c r="G52" s="48" t="str">
        <f t="shared" ca="1" si="20"/>
        <v/>
      </c>
      <c r="H52" s="48" t="str">
        <f t="shared" ca="1" si="20"/>
        <v/>
      </c>
      <c r="I52" s="48" t="str">
        <f t="shared" ca="1" si="20"/>
        <v/>
      </c>
      <c r="J52" s="48" t="str">
        <f t="shared" ca="1" si="20"/>
        <v/>
      </c>
      <c r="K52" s="48" t="str">
        <f t="shared" ca="1" si="20"/>
        <v/>
      </c>
      <c r="L52" s="48" t="str">
        <f t="shared" ca="1" si="20"/>
        <v/>
      </c>
      <c r="M52" s="48" t="str">
        <f t="shared" ca="1" si="20"/>
        <v/>
      </c>
      <c r="N52" s="125"/>
      <c r="BC52" s="6"/>
    </row>
    <row r="53" spans="1:55" ht="24.95" customHeight="1" x14ac:dyDescent="0.25">
      <c r="A53" s="5"/>
      <c r="B53" s="219"/>
      <c r="C53" s="43" t="s">
        <v>69</v>
      </c>
      <c r="D53" s="48" t="str">
        <f t="shared" ref="D53:M53" ca="1" si="21">IFERROR(N(INDIRECT(D$8&amp;"!$F$23")),"")</f>
        <v/>
      </c>
      <c r="E53" s="48" t="str">
        <f t="shared" ca="1" si="21"/>
        <v/>
      </c>
      <c r="F53" s="48" t="str">
        <f t="shared" ca="1" si="21"/>
        <v/>
      </c>
      <c r="G53" s="48" t="str">
        <f t="shared" ca="1" si="21"/>
        <v/>
      </c>
      <c r="H53" s="48" t="str">
        <f t="shared" ca="1" si="21"/>
        <v/>
      </c>
      <c r="I53" s="48" t="str">
        <f t="shared" ca="1" si="21"/>
        <v/>
      </c>
      <c r="J53" s="48" t="str">
        <f t="shared" ca="1" si="21"/>
        <v/>
      </c>
      <c r="K53" s="48" t="str">
        <f t="shared" ca="1" si="21"/>
        <v/>
      </c>
      <c r="L53" s="48" t="str">
        <f t="shared" ca="1" si="21"/>
        <v/>
      </c>
      <c r="M53" s="48" t="str">
        <f t="shared" ca="1" si="21"/>
        <v/>
      </c>
      <c r="N53" s="125"/>
      <c r="BC53" s="6"/>
    </row>
    <row r="54" spans="1:55" ht="24.95" customHeight="1" x14ac:dyDescent="0.25">
      <c r="A54" s="5"/>
      <c r="B54" s="219"/>
      <c r="C54" s="43" t="s">
        <v>171</v>
      </c>
      <c r="D54" s="48" t="str">
        <f t="shared" ref="D54:M54" ca="1" si="22">IFERROR(N(INDIRECT(D$8&amp;"!$F$24")),"")</f>
        <v/>
      </c>
      <c r="E54" s="48" t="str">
        <f t="shared" ca="1" si="22"/>
        <v/>
      </c>
      <c r="F54" s="48" t="str">
        <f t="shared" ca="1" si="22"/>
        <v/>
      </c>
      <c r="G54" s="48" t="str">
        <f t="shared" ca="1" si="22"/>
        <v/>
      </c>
      <c r="H54" s="48" t="str">
        <f t="shared" ca="1" si="22"/>
        <v/>
      </c>
      <c r="I54" s="48" t="str">
        <f t="shared" ca="1" si="22"/>
        <v/>
      </c>
      <c r="J54" s="48" t="str">
        <f t="shared" ca="1" si="22"/>
        <v/>
      </c>
      <c r="K54" s="48" t="str">
        <f t="shared" ca="1" si="22"/>
        <v/>
      </c>
      <c r="L54" s="48" t="str">
        <f t="shared" ca="1" si="22"/>
        <v/>
      </c>
      <c r="M54" s="48" t="str">
        <f t="shared" ca="1" si="22"/>
        <v/>
      </c>
      <c r="N54" s="126"/>
      <c r="BC54" s="6"/>
    </row>
    <row r="55" spans="1:55" ht="74.099999999999994" customHeight="1" x14ac:dyDescent="0.25">
      <c r="A55" s="5"/>
      <c r="C55" s="103"/>
      <c r="D55" s="104"/>
      <c r="E55" s="104"/>
      <c r="F55" s="104"/>
      <c r="G55" s="104"/>
      <c r="BC55" s="6"/>
    </row>
    <row r="56" spans="1:55" ht="15.75" thickBot="1" x14ac:dyDescent="0.3">
      <c r="A56" s="8"/>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2"/>
    </row>
    <row r="57" spans="1:55" ht="18.75" x14ac:dyDescent="0.25">
      <c r="A57" s="28"/>
      <c r="B57" s="29" t="s">
        <v>75</v>
      </c>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1"/>
    </row>
    <row r="58" spans="1:55" ht="20.45" customHeight="1" x14ac:dyDescent="0.25">
      <c r="A58" s="5"/>
      <c r="B58" s="19"/>
      <c r="C58" s="7"/>
      <c r="D58" s="200" t="s">
        <v>167</v>
      </c>
      <c r="E58" s="200"/>
      <c r="F58" s="200"/>
      <c r="G58" s="200"/>
      <c r="H58" s="200"/>
      <c r="I58" s="200"/>
      <c r="J58" s="200"/>
      <c r="K58" s="200"/>
      <c r="L58" s="200"/>
      <c r="M58" s="200"/>
      <c r="N58" s="124"/>
      <c r="BC58" s="6"/>
    </row>
    <row r="59" spans="1:55" ht="20.45" customHeight="1" thickBot="1" x14ac:dyDescent="0.3">
      <c r="A59" s="5"/>
      <c r="B59" s="121"/>
      <c r="C59" s="119" t="s">
        <v>52</v>
      </c>
      <c r="D59" s="38" t="str">
        <f>Jahr_1</f>
        <v/>
      </c>
      <c r="E59" s="38" t="str">
        <f>Jahr_2</f>
        <v/>
      </c>
      <c r="F59" s="38" t="str">
        <f>Jahr_3</f>
        <v/>
      </c>
      <c r="G59" s="38" t="str">
        <f>Jahr_4</f>
        <v/>
      </c>
      <c r="H59" s="38" t="str">
        <f>Jahr_5</f>
        <v/>
      </c>
      <c r="I59" s="38" t="str">
        <f>Jahr_6</f>
        <v/>
      </c>
      <c r="J59" s="38" t="str">
        <f>Jahr_7</f>
        <v/>
      </c>
      <c r="K59" s="38" t="str">
        <f>Jahr_8</f>
        <v/>
      </c>
      <c r="L59" s="38" t="str">
        <f>Jahr_9</f>
        <v/>
      </c>
      <c r="M59" s="123" t="str">
        <f>Jahr_10</f>
        <v/>
      </c>
      <c r="N59" s="125"/>
      <c r="BC59" s="6"/>
    </row>
    <row r="60" spans="1:55" ht="20.45" customHeight="1" x14ac:dyDescent="0.25">
      <c r="A60" s="5"/>
      <c r="B60" s="216" t="s">
        <v>53</v>
      </c>
      <c r="C60" s="136" t="s">
        <v>0</v>
      </c>
      <c r="D60" s="135" t="str">
        <f t="shared" ref="D60:M60" ca="1" si="23">IFERROR(N(INDIRECT(D$8&amp;"!$G$29")),"")</f>
        <v/>
      </c>
      <c r="E60" s="135" t="str">
        <f t="shared" ca="1" si="23"/>
        <v/>
      </c>
      <c r="F60" s="135" t="str">
        <f t="shared" ca="1" si="23"/>
        <v/>
      </c>
      <c r="G60" s="135" t="str">
        <f t="shared" ca="1" si="23"/>
        <v/>
      </c>
      <c r="H60" s="135" t="str">
        <f t="shared" ca="1" si="23"/>
        <v/>
      </c>
      <c r="I60" s="135" t="str">
        <f t="shared" ca="1" si="23"/>
        <v/>
      </c>
      <c r="J60" s="135" t="str">
        <f t="shared" ca="1" si="23"/>
        <v/>
      </c>
      <c r="K60" s="135" t="str">
        <f t="shared" ca="1" si="23"/>
        <v/>
      </c>
      <c r="L60" s="135" t="str">
        <f t="shared" ca="1" si="23"/>
        <v/>
      </c>
      <c r="M60" s="160" t="str">
        <f t="shared" ca="1" si="23"/>
        <v/>
      </c>
      <c r="N60" s="125"/>
      <c r="BC60" s="6"/>
    </row>
    <row r="61" spans="1:55" ht="20.45" customHeight="1" x14ac:dyDescent="0.25">
      <c r="A61" s="5"/>
      <c r="B61" s="217"/>
      <c r="C61" s="137" t="s">
        <v>3</v>
      </c>
      <c r="D61" s="135" t="str">
        <f t="shared" ref="D61:M61" ca="1" si="24">IFERROR(N(INDIRECT(D$8&amp;"!$G$30")),"")</f>
        <v/>
      </c>
      <c r="E61" s="135" t="str">
        <f t="shared" ca="1" si="24"/>
        <v/>
      </c>
      <c r="F61" s="135" t="str">
        <f t="shared" ca="1" si="24"/>
        <v/>
      </c>
      <c r="G61" s="135" t="str">
        <f t="shared" ca="1" si="24"/>
        <v/>
      </c>
      <c r="H61" s="135" t="str">
        <f t="shared" ca="1" si="24"/>
        <v/>
      </c>
      <c r="I61" s="135" t="str">
        <f t="shared" ca="1" si="24"/>
        <v/>
      </c>
      <c r="J61" s="135" t="str">
        <f t="shared" ca="1" si="24"/>
        <v/>
      </c>
      <c r="K61" s="135" t="str">
        <f t="shared" ca="1" si="24"/>
        <v/>
      </c>
      <c r="L61" s="135" t="str">
        <f t="shared" ca="1" si="24"/>
        <v/>
      </c>
      <c r="M61" s="160" t="str">
        <f t="shared" ca="1" si="24"/>
        <v/>
      </c>
      <c r="N61" s="125"/>
      <c r="BC61" s="6"/>
    </row>
    <row r="62" spans="1:55" ht="20.45" customHeight="1" x14ac:dyDescent="0.25">
      <c r="A62" s="5"/>
      <c r="B62" s="217"/>
      <c r="C62" s="137" t="s">
        <v>2</v>
      </c>
      <c r="D62" s="135" t="str">
        <f t="shared" ref="D62:M62" ca="1" si="25">IFERROR(N(INDIRECT(D$8&amp;"!$G$31")),"")</f>
        <v/>
      </c>
      <c r="E62" s="135" t="str">
        <f t="shared" ca="1" si="25"/>
        <v/>
      </c>
      <c r="F62" s="135" t="str">
        <f t="shared" ca="1" si="25"/>
        <v/>
      </c>
      <c r="G62" s="135" t="str">
        <f t="shared" ca="1" si="25"/>
        <v/>
      </c>
      <c r="H62" s="135" t="str">
        <f t="shared" ca="1" si="25"/>
        <v/>
      </c>
      <c r="I62" s="135" t="str">
        <f t="shared" ca="1" si="25"/>
        <v/>
      </c>
      <c r="J62" s="135" t="str">
        <f t="shared" ca="1" si="25"/>
        <v/>
      </c>
      <c r="K62" s="135" t="str">
        <f t="shared" ca="1" si="25"/>
        <v/>
      </c>
      <c r="L62" s="135" t="str">
        <f t="shared" ca="1" si="25"/>
        <v/>
      </c>
      <c r="M62" s="160" t="str">
        <f t="shared" ca="1" si="25"/>
        <v/>
      </c>
      <c r="N62" s="125"/>
      <c r="BC62" s="6"/>
    </row>
    <row r="63" spans="1:55" ht="20.45" customHeight="1" x14ac:dyDescent="0.25">
      <c r="A63" s="5"/>
      <c r="B63" s="217"/>
      <c r="C63" s="137" t="s">
        <v>1</v>
      </c>
      <c r="D63" s="135" t="str">
        <f t="shared" ref="D63:M63" ca="1" si="26">IFERROR(N(INDIRECT(D$8&amp;"!$G$32")),"")</f>
        <v/>
      </c>
      <c r="E63" s="135" t="str">
        <f t="shared" ca="1" si="26"/>
        <v/>
      </c>
      <c r="F63" s="135" t="str">
        <f t="shared" ca="1" si="26"/>
        <v/>
      </c>
      <c r="G63" s="135" t="str">
        <f t="shared" ca="1" si="26"/>
        <v/>
      </c>
      <c r="H63" s="135" t="str">
        <f t="shared" ca="1" si="26"/>
        <v/>
      </c>
      <c r="I63" s="135" t="str">
        <f t="shared" ca="1" si="26"/>
        <v/>
      </c>
      <c r="J63" s="135" t="str">
        <f t="shared" ca="1" si="26"/>
        <v/>
      </c>
      <c r="K63" s="135" t="str">
        <f t="shared" ca="1" si="26"/>
        <v/>
      </c>
      <c r="L63" s="135" t="str">
        <f t="shared" ca="1" si="26"/>
        <v/>
      </c>
      <c r="M63" s="160" t="str">
        <f t="shared" ca="1" si="26"/>
        <v/>
      </c>
      <c r="N63" s="125"/>
      <c r="BC63" s="6"/>
    </row>
    <row r="64" spans="1:55" ht="20.45" customHeight="1" x14ac:dyDescent="0.25">
      <c r="A64" s="5"/>
      <c r="B64" s="217"/>
      <c r="C64" s="137" t="s">
        <v>4</v>
      </c>
      <c r="D64" s="135" t="str">
        <f t="shared" ref="D64:M64" ca="1" si="27">IFERROR(N(INDIRECT(D$8&amp;"!$G$33")),"")</f>
        <v/>
      </c>
      <c r="E64" s="135" t="str">
        <f t="shared" ca="1" si="27"/>
        <v/>
      </c>
      <c r="F64" s="135" t="str">
        <f t="shared" ca="1" si="27"/>
        <v/>
      </c>
      <c r="G64" s="135" t="str">
        <f t="shared" ca="1" si="27"/>
        <v/>
      </c>
      <c r="H64" s="135" t="str">
        <f t="shared" ca="1" si="27"/>
        <v/>
      </c>
      <c r="I64" s="135" t="str">
        <f t="shared" ca="1" si="27"/>
        <v/>
      </c>
      <c r="J64" s="135" t="str">
        <f t="shared" ca="1" si="27"/>
        <v/>
      </c>
      <c r="K64" s="135" t="str">
        <f t="shared" ca="1" si="27"/>
        <v/>
      </c>
      <c r="L64" s="135" t="str">
        <f t="shared" ca="1" si="27"/>
        <v/>
      </c>
      <c r="M64" s="160" t="str">
        <f t="shared" ca="1" si="27"/>
        <v/>
      </c>
      <c r="N64" s="125"/>
      <c r="BC64" s="6"/>
    </row>
    <row r="65" spans="1:55" ht="20.45" customHeight="1" x14ac:dyDescent="0.25">
      <c r="A65" s="5"/>
      <c r="B65" s="217"/>
      <c r="C65" s="137" t="s">
        <v>9</v>
      </c>
      <c r="D65" s="135" t="str">
        <f t="shared" ref="D65:M65" ca="1" si="28">IFERROR(N(INDIRECT(D$8&amp;"!$G$34")),"")</f>
        <v/>
      </c>
      <c r="E65" s="135" t="str">
        <f t="shared" ca="1" si="28"/>
        <v/>
      </c>
      <c r="F65" s="135" t="str">
        <f t="shared" ca="1" si="28"/>
        <v/>
      </c>
      <c r="G65" s="135" t="str">
        <f t="shared" ca="1" si="28"/>
        <v/>
      </c>
      <c r="H65" s="135" t="str">
        <f t="shared" ca="1" si="28"/>
        <v/>
      </c>
      <c r="I65" s="135" t="str">
        <f t="shared" ca="1" si="28"/>
        <v/>
      </c>
      <c r="J65" s="135" t="str">
        <f t="shared" ca="1" si="28"/>
        <v/>
      </c>
      <c r="K65" s="135" t="str">
        <f t="shared" ca="1" si="28"/>
        <v/>
      </c>
      <c r="L65" s="135" t="str">
        <f t="shared" ca="1" si="28"/>
        <v/>
      </c>
      <c r="M65" s="160" t="str">
        <f t="shared" ca="1" si="28"/>
        <v/>
      </c>
      <c r="N65" s="125"/>
      <c r="BC65" s="6"/>
    </row>
    <row r="66" spans="1:55" ht="20.45" customHeight="1" x14ac:dyDescent="0.25">
      <c r="A66" s="5"/>
      <c r="B66" s="217"/>
      <c r="C66" s="137" t="s">
        <v>34</v>
      </c>
      <c r="D66" s="135" t="str">
        <f t="shared" ref="D66:M66" ca="1" si="29">IFERROR(N(INDIRECT(D$8&amp;"!$G$35")),"")</f>
        <v/>
      </c>
      <c r="E66" s="135" t="str">
        <f t="shared" ca="1" si="29"/>
        <v/>
      </c>
      <c r="F66" s="135" t="str">
        <f t="shared" ca="1" si="29"/>
        <v/>
      </c>
      <c r="G66" s="135" t="str">
        <f t="shared" ca="1" si="29"/>
        <v/>
      </c>
      <c r="H66" s="135" t="str">
        <f t="shared" ca="1" si="29"/>
        <v/>
      </c>
      <c r="I66" s="135" t="str">
        <f t="shared" ca="1" si="29"/>
        <v/>
      </c>
      <c r="J66" s="135" t="str">
        <f t="shared" ca="1" si="29"/>
        <v/>
      </c>
      <c r="K66" s="135" t="str">
        <f t="shared" ca="1" si="29"/>
        <v/>
      </c>
      <c r="L66" s="135" t="str">
        <f t="shared" ca="1" si="29"/>
        <v/>
      </c>
      <c r="M66" s="160" t="str">
        <f t="shared" ca="1" si="29"/>
        <v/>
      </c>
      <c r="N66" s="125"/>
      <c r="BC66" s="6"/>
    </row>
    <row r="67" spans="1:55" ht="20.45" customHeight="1" x14ac:dyDescent="0.25">
      <c r="A67" s="5"/>
      <c r="B67" s="217"/>
      <c r="C67" s="137" t="s">
        <v>11</v>
      </c>
      <c r="D67" s="135" t="str">
        <f t="shared" ref="D67:M67" ca="1" si="30">IFERROR(N(INDIRECT(D$8&amp;"!$G$36")),"")</f>
        <v/>
      </c>
      <c r="E67" s="135" t="str">
        <f t="shared" ca="1" si="30"/>
        <v/>
      </c>
      <c r="F67" s="135" t="str">
        <f t="shared" ca="1" si="30"/>
        <v/>
      </c>
      <c r="G67" s="135" t="str">
        <f t="shared" ca="1" si="30"/>
        <v/>
      </c>
      <c r="H67" s="135" t="str">
        <f t="shared" ca="1" si="30"/>
        <v/>
      </c>
      <c r="I67" s="135" t="str">
        <f t="shared" ca="1" si="30"/>
        <v/>
      </c>
      <c r="J67" s="135" t="str">
        <f t="shared" ca="1" si="30"/>
        <v/>
      </c>
      <c r="K67" s="135" t="str">
        <f t="shared" ca="1" si="30"/>
        <v/>
      </c>
      <c r="L67" s="135" t="str">
        <f t="shared" ca="1" si="30"/>
        <v/>
      </c>
      <c r="M67" s="160" t="str">
        <f t="shared" ca="1" si="30"/>
        <v/>
      </c>
      <c r="N67" s="125"/>
      <c r="BC67" s="6"/>
    </row>
    <row r="68" spans="1:55" ht="20.45" customHeight="1" x14ac:dyDescent="0.25">
      <c r="A68" s="5"/>
      <c r="B68" s="217"/>
      <c r="C68" s="138" t="s">
        <v>58</v>
      </c>
      <c r="D68" s="135" t="str">
        <f t="shared" ref="D68:M68" ca="1" si="31">IFERROR(N(INDIRECT(D$8&amp;"!$G$37")),"")</f>
        <v/>
      </c>
      <c r="E68" s="135" t="str">
        <f t="shared" ca="1" si="31"/>
        <v/>
      </c>
      <c r="F68" s="135" t="str">
        <f t="shared" ca="1" si="31"/>
        <v/>
      </c>
      <c r="G68" s="135" t="str">
        <f t="shared" ca="1" si="31"/>
        <v/>
      </c>
      <c r="H68" s="135" t="str">
        <f t="shared" ca="1" si="31"/>
        <v/>
      </c>
      <c r="I68" s="135" t="str">
        <f t="shared" ca="1" si="31"/>
        <v/>
      </c>
      <c r="J68" s="135" t="str">
        <f t="shared" ca="1" si="31"/>
        <v/>
      </c>
      <c r="K68" s="135" t="str">
        <f t="shared" ca="1" si="31"/>
        <v/>
      </c>
      <c r="L68" s="135" t="str">
        <f t="shared" ca="1" si="31"/>
        <v/>
      </c>
      <c r="M68" s="160" t="str">
        <f t="shared" ca="1" si="31"/>
        <v/>
      </c>
      <c r="N68" s="125"/>
      <c r="BC68" s="6"/>
    </row>
    <row r="69" spans="1:55" ht="20.45" customHeight="1" x14ac:dyDescent="0.25">
      <c r="A69" s="5"/>
      <c r="B69" s="213" t="s">
        <v>54</v>
      </c>
      <c r="C69" s="14" t="s">
        <v>10</v>
      </c>
      <c r="D69" s="46" t="str">
        <f t="shared" ref="D69:M69" ca="1" si="32">IFERROR(N(INDIRECT(D$8&amp;"!$G$38")),"")</f>
        <v/>
      </c>
      <c r="E69" s="46" t="str">
        <f t="shared" ca="1" si="32"/>
        <v/>
      </c>
      <c r="F69" s="46" t="str">
        <f t="shared" ca="1" si="32"/>
        <v/>
      </c>
      <c r="G69" s="46" t="str">
        <f t="shared" ca="1" si="32"/>
        <v/>
      </c>
      <c r="H69" s="46" t="str">
        <f t="shared" ca="1" si="32"/>
        <v/>
      </c>
      <c r="I69" s="46" t="str">
        <f t="shared" ca="1" si="32"/>
        <v/>
      </c>
      <c r="J69" s="46" t="str">
        <f t="shared" ca="1" si="32"/>
        <v/>
      </c>
      <c r="K69" s="46" t="str">
        <f t="shared" ca="1" si="32"/>
        <v/>
      </c>
      <c r="L69" s="46" t="str">
        <f t="shared" ca="1" si="32"/>
        <v/>
      </c>
      <c r="M69" s="131" t="str">
        <f t="shared" ca="1" si="32"/>
        <v/>
      </c>
      <c r="N69" s="125"/>
      <c r="BC69" s="6"/>
    </row>
    <row r="70" spans="1:55" ht="20.45" customHeight="1" x14ac:dyDescent="0.25">
      <c r="A70" s="5"/>
      <c r="B70" s="214"/>
      <c r="C70" s="14" t="s">
        <v>51</v>
      </c>
      <c r="D70" s="46" t="str">
        <f t="shared" ref="D70:M70" ca="1" si="33">IFERROR(N(INDIRECT(D$8&amp;"!$G$39")),"")</f>
        <v/>
      </c>
      <c r="E70" s="46" t="str">
        <f t="shared" ca="1" si="33"/>
        <v/>
      </c>
      <c r="F70" s="46" t="str">
        <f t="shared" ca="1" si="33"/>
        <v/>
      </c>
      <c r="G70" s="46" t="str">
        <f t="shared" ca="1" si="33"/>
        <v/>
      </c>
      <c r="H70" s="46" t="str">
        <f t="shared" ca="1" si="33"/>
        <v/>
      </c>
      <c r="I70" s="46" t="str">
        <f t="shared" ca="1" si="33"/>
        <v/>
      </c>
      <c r="J70" s="46" t="str">
        <f t="shared" ca="1" si="33"/>
        <v/>
      </c>
      <c r="K70" s="46" t="str">
        <f t="shared" ca="1" si="33"/>
        <v/>
      </c>
      <c r="L70" s="46" t="str">
        <f t="shared" ca="1" si="33"/>
        <v/>
      </c>
      <c r="M70" s="131" t="str">
        <f t="shared" ca="1" si="33"/>
        <v/>
      </c>
      <c r="N70" s="125"/>
      <c r="BC70" s="6"/>
    </row>
    <row r="71" spans="1:55" ht="20.45" customHeight="1" x14ac:dyDescent="0.25">
      <c r="A71" s="5"/>
      <c r="B71" s="214"/>
      <c r="C71" s="14" t="s">
        <v>6</v>
      </c>
      <c r="D71" s="46" t="str">
        <f t="shared" ref="D71:M71" ca="1" si="34">IFERROR(N(INDIRECT(D$8&amp;"!$G$40")),"")</f>
        <v/>
      </c>
      <c r="E71" s="46" t="str">
        <f t="shared" ca="1" si="34"/>
        <v/>
      </c>
      <c r="F71" s="46" t="str">
        <f t="shared" ca="1" si="34"/>
        <v/>
      </c>
      <c r="G71" s="46" t="str">
        <f t="shared" ca="1" si="34"/>
        <v/>
      </c>
      <c r="H71" s="46" t="str">
        <f t="shared" ca="1" si="34"/>
        <v/>
      </c>
      <c r="I71" s="46" t="str">
        <f t="shared" ca="1" si="34"/>
        <v/>
      </c>
      <c r="J71" s="46" t="str">
        <f t="shared" ca="1" si="34"/>
        <v/>
      </c>
      <c r="K71" s="46" t="str">
        <f t="shared" ca="1" si="34"/>
        <v/>
      </c>
      <c r="L71" s="46" t="str">
        <f t="shared" ca="1" si="34"/>
        <v/>
      </c>
      <c r="M71" s="131" t="str">
        <f t="shared" ca="1" si="34"/>
        <v/>
      </c>
      <c r="N71" s="125"/>
      <c r="BC71" s="6"/>
    </row>
    <row r="72" spans="1:55" ht="20.45" customHeight="1" x14ac:dyDescent="0.25">
      <c r="A72" s="5"/>
      <c r="B72" s="214"/>
      <c r="C72" s="14" t="s">
        <v>5</v>
      </c>
      <c r="D72" s="46" t="str">
        <f t="shared" ref="D72:M72" ca="1" si="35">IFERROR(N(INDIRECT(D$8&amp;"!$G$41")),"")</f>
        <v/>
      </c>
      <c r="E72" s="46" t="str">
        <f t="shared" ca="1" si="35"/>
        <v/>
      </c>
      <c r="F72" s="46" t="str">
        <f t="shared" ca="1" si="35"/>
        <v/>
      </c>
      <c r="G72" s="46" t="str">
        <f t="shared" ca="1" si="35"/>
        <v/>
      </c>
      <c r="H72" s="46" t="str">
        <f t="shared" ca="1" si="35"/>
        <v/>
      </c>
      <c r="I72" s="46" t="str">
        <f t="shared" ca="1" si="35"/>
        <v/>
      </c>
      <c r="J72" s="46" t="str">
        <f t="shared" ca="1" si="35"/>
        <v/>
      </c>
      <c r="K72" s="46" t="str">
        <f t="shared" ca="1" si="35"/>
        <v/>
      </c>
      <c r="L72" s="46" t="str">
        <f t="shared" ca="1" si="35"/>
        <v/>
      </c>
      <c r="M72" s="131" t="str">
        <f t="shared" ca="1" si="35"/>
        <v/>
      </c>
      <c r="N72" s="125"/>
      <c r="BC72" s="6"/>
    </row>
    <row r="73" spans="1:55" ht="20.45" customHeight="1" x14ac:dyDescent="0.25">
      <c r="A73" s="5"/>
      <c r="B73" s="215"/>
      <c r="C73" s="15" t="s">
        <v>59</v>
      </c>
      <c r="D73" s="46" t="str">
        <f t="shared" ref="D73:M73" ca="1" si="36">IFERROR(N(INDIRECT(D$8&amp;"!$G$42")),"")</f>
        <v/>
      </c>
      <c r="E73" s="46" t="str">
        <f t="shared" ca="1" si="36"/>
        <v/>
      </c>
      <c r="F73" s="46" t="str">
        <f t="shared" ca="1" si="36"/>
        <v/>
      </c>
      <c r="G73" s="46" t="str">
        <f t="shared" ca="1" si="36"/>
        <v/>
      </c>
      <c r="H73" s="46" t="str">
        <f t="shared" ca="1" si="36"/>
        <v/>
      </c>
      <c r="I73" s="46" t="str">
        <f t="shared" ca="1" si="36"/>
        <v/>
      </c>
      <c r="J73" s="46" t="str">
        <f t="shared" ca="1" si="36"/>
        <v/>
      </c>
      <c r="K73" s="46" t="str">
        <f t="shared" ca="1" si="36"/>
        <v/>
      </c>
      <c r="L73" s="46" t="str">
        <f t="shared" ca="1" si="36"/>
        <v/>
      </c>
      <c r="M73" s="131" t="str">
        <f t="shared" ca="1" si="36"/>
        <v/>
      </c>
      <c r="N73" s="125"/>
      <c r="BC73" s="6"/>
    </row>
    <row r="74" spans="1:55" ht="20.45" customHeight="1" x14ac:dyDescent="0.25">
      <c r="A74" s="5"/>
      <c r="B74" s="20" t="s">
        <v>56</v>
      </c>
      <c r="C74" s="13"/>
      <c r="D74" s="50" t="str">
        <f t="shared" ref="D74:M74" ca="1" si="37">IFERROR(N(INDIRECT(D$8&amp;"!$G$43")),"")</f>
        <v/>
      </c>
      <c r="E74" s="50" t="str">
        <f t="shared" ca="1" si="37"/>
        <v/>
      </c>
      <c r="F74" s="50" t="str">
        <f t="shared" ca="1" si="37"/>
        <v/>
      </c>
      <c r="G74" s="50" t="str">
        <f t="shared" ca="1" si="37"/>
        <v/>
      </c>
      <c r="H74" s="50" t="str">
        <f t="shared" ca="1" si="37"/>
        <v/>
      </c>
      <c r="I74" s="50" t="str">
        <f t="shared" ca="1" si="37"/>
        <v/>
      </c>
      <c r="J74" s="50" t="str">
        <f t="shared" ca="1" si="37"/>
        <v/>
      </c>
      <c r="K74" s="50" t="str">
        <f t="shared" ca="1" si="37"/>
        <v/>
      </c>
      <c r="L74" s="50" t="str">
        <f t="shared" ca="1" si="37"/>
        <v/>
      </c>
      <c r="M74" s="132" t="str">
        <f t="shared" ca="1" si="37"/>
        <v/>
      </c>
      <c r="N74" s="126"/>
      <c r="BC74" s="6"/>
    </row>
    <row r="75" spans="1:55" ht="15.75" thickBot="1" x14ac:dyDescent="0.3">
      <c r="A75" s="8"/>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2"/>
    </row>
    <row r="76" spans="1:55" ht="18.75" x14ac:dyDescent="0.25">
      <c r="A76" s="28"/>
      <c r="B76" s="29" t="s">
        <v>76</v>
      </c>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1"/>
    </row>
    <row r="77" spans="1:55" ht="18.75" x14ac:dyDescent="0.25">
      <c r="A77" s="5"/>
      <c r="B77" s="18"/>
      <c r="D77" s="200" t="s">
        <v>167</v>
      </c>
      <c r="E77" s="200"/>
      <c r="F77" s="200"/>
      <c r="G77" s="200"/>
      <c r="H77" s="200"/>
      <c r="I77" s="200"/>
      <c r="J77" s="200"/>
      <c r="K77" s="200"/>
      <c r="L77" s="200"/>
      <c r="M77" s="200"/>
      <c r="N77" s="124"/>
      <c r="BC77" s="6"/>
    </row>
    <row r="78" spans="1:55" s="1" customFormat="1" ht="15.75" thickBot="1" x14ac:dyDescent="0.3">
      <c r="A78" s="105"/>
      <c r="B78"/>
      <c r="C78" s="3"/>
      <c r="D78" s="38" t="str">
        <f>Jahr_1</f>
        <v/>
      </c>
      <c r="E78" s="38" t="str">
        <f>Jahr_2</f>
        <v/>
      </c>
      <c r="F78" s="38" t="str">
        <f>Jahr_3</f>
        <v/>
      </c>
      <c r="G78" s="38" t="str">
        <f>Jahr_4</f>
        <v/>
      </c>
      <c r="H78" s="38" t="str">
        <f>Jahr_5</f>
        <v/>
      </c>
      <c r="I78" s="38" t="str">
        <f>Jahr_6</f>
        <v/>
      </c>
      <c r="J78" s="38" t="str">
        <f>Jahr_7</f>
        <v/>
      </c>
      <c r="K78" s="38" t="str">
        <f>Jahr_8</f>
        <v/>
      </c>
      <c r="L78" s="38" t="str">
        <f>Jahr_9</f>
        <v/>
      </c>
      <c r="M78" s="123" t="str">
        <f>Jahr_10</f>
        <v/>
      </c>
      <c r="N78" s="130"/>
      <c r="Q78"/>
      <c r="BC78" s="106"/>
    </row>
    <row r="79" spans="1:55" s="1" customFormat="1" x14ac:dyDescent="0.25">
      <c r="A79" s="105"/>
      <c r="B79" s="21" t="s">
        <v>30</v>
      </c>
      <c r="C79" s="22"/>
      <c r="D79"/>
      <c r="E79"/>
      <c r="F79"/>
      <c r="G79"/>
      <c r="H79"/>
      <c r="I79"/>
      <c r="J79"/>
      <c r="K79"/>
      <c r="L79"/>
      <c r="M79"/>
      <c r="N79" s="130"/>
      <c r="BC79" s="106"/>
    </row>
    <row r="80" spans="1:55" s="1" customFormat="1" x14ac:dyDescent="0.25">
      <c r="A80" s="105"/>
      <c r="B80" s="16" t="s">
        <v>13</v>
      </c>
      <c r="C80" s="16" t="s">
        <v>21</v>
      </c>
      <c r="D80" s="32" t="str">
        <f t="shared" ref="D80:M80" ca="1" si="38">IFERROR(N(INDIRECT(D$8&amp;"!$F$57")),"")</f>
        <v/>
      </c>
      <c r="E80" s="32" t="str">
        <f t="shared" ca="1" si="38"/>
        <v/>
      </c>
      <c r="F80" s="32" t="str">
        <f t="shared" ca="1" si="38"/>
        <v/>
      </c>
      <c r="G80" s="32" t="str">
        <f t="shared" ca="1" si="38"/>
        <v/>
      </c>
      <c r="H80" s="32" t="str">
        <f t="shared" ca="1" si="38"/>
        <v/>
      </c>
      <c r="I80" s="32" t="str">
        <f t="shared" ca="1" si="38"/>
        <v/>
      </c>
      <c r="J80" s="32" t="str">
        <f t="shared" ca="1" si="38"/>
        <v/>
      </c>
      <c r="K80" s="32" t="str">
        <f t="shared" ca="1" si="38"/>
        <v/>
      </c>
      <c r="L80" s="32" t="str">
        <f t="shared" ca="1" si="38"/>
        <v/>
      </c>
      <c r="M80" s="127" t="str">
        <f t="shared" ca="1" si="38"/>
        <v/>
      </c>
      <c r="N80" s="130"/>
      <c r="O80" s="107" t="s">
        <v>37</v>
      </c>
      <c r="P80"/>
      <c r="Q80"/>
      <c r="BC80" s="106"/>
    </row>
    <row r="81" spans="1:55" s="1" customFormat="1" x14ac:dyDescent="0.25">
      <c r="A81" s="105"/>
      <c r="B81" s="16" t="s">
        <v>14</v>
      </c>
      <c r="C81" s="16" t="s">
        <v>22</v>
      </c>
      <c r="D81" s="32" t="str">
        <f t="shared" ref="D81:M81" ca="1" si="39">IFERROR(N(INDIRECT(D$8&amp;"!$F$58")),"")</f>
        <v/>
      </c>
      <c r="E81" s="32" t="str">
        <f t="shared" ca="1" si="39"/>
        <v/>
      </c>
      <c r="F81" s="32" t="str">
        <f t="shared" ca="1" si="39"/>
        <v/>
      </c>
      <c r="G81" s="32" t="str">
        <f t="shared" ca="1" si="39"/>
        <v/>
      </c>
      <c r="H81" s="32" t="str">
        <f t="shared" ca="1" si="39"/>
        <v/>
      </c>
      <c r="I81" s="32" t="str">
        <f t="shared" ca="1" si="39"/>
        <v/>
      </c>
      <c r="J81" s="32" t="str">
        <f t="shared" ca="1" si="39"/>
        <v/>
      </c>
      <c r="K81" s="32" t="str">
        <f t="shared" ca="1" si="39"/>
        <v/>
      </c>
      <c r="L81" s="32" t="str">
        <f t="shared" ca="1" si="39"/>
        <v/>
      </c>
      <c r="M81" s="127" t="str">
        <f t="shared" ca="1" si="39"/>
        <v/>
      </c>
      <c r="N81" s="130"/>
      <c r="O81" s="107" t="s">
        <v>38</v>
      </c>
      <c r="Q81"/>
      <c r="BC81" s="106"/>
    </row>
    <row r="82" spans="1:55" s="1" customFormat="1" x14ac:dyDescent="0.25">
      <c r="A82" s="105"/>
      <c r="B82" s="16" t="s">
        <v>16</v>
      </c>
      <c r="C82" s="16" t="s">
        <v>23</v>
      </c>
      <c r="D82" s="32" t="str">
        <f t="shared" ref="D82:M82" ca="1" si="40">IFERROR(N(INDIRECT(D$8&amp;"!$F$59")),"")</f>
        <v/>
      </c>
      <c r="E82" s="32" t="str">
        <f t="shared" ca="1" si="40"/>
        <v/>
      </c>
      <c r="F82" s="32" t="str">
        <f t="shared" ca="1" si="40"/>
        <v/>
      </c>
      <c r="G82" s="32" t="str">
        <f t="shared" ca="1" si="40"/>
        <v/>
      </c>
      <c r="H82" s="32" t="str">
        <f t="shared" ca="1" si="40"/>
        <v/>
      </c>
      <c r="I82" s="32" t="str">
        <f t="shared" ca="1" si="40"/>
        <v/>
      </c>
      <c r="J82" s="32" t="str">
        <f t="shared" ca="1" si="40"/>
        <v/>
      </c>
      <c r="K82" s="32" t="str">
        <f t="shared" ca="1" si="40"/>
        <v/>
      </c>
      <c r="L82" s="32" t="str">
        <f t="shared" ca="1" si="40"/>
        <v/>
      </c>
      <c r="M82" s="127" t="str">
        <f t="shared" ca="1" si="40"/>
        <v/>
      </c>
      <c r="N82" s="130"/>
      <c r="O82" s="107" t="s">
        <v>39</v>
      </c>
      <c r="P82"/>
      <c r="Q82"/>
      <c r="BC82" s="106"/>
    </row>
    <row r="83" spans="1:55" s="1" customFormat="1" x14ac:dyDescent="0.25">
      <c r="A83" s="105"/>
      <c r="B83" s="39" t="s">
        <v>36</v>
      </c>
      <c r="C83" s="27" t="s">
        <v>48</v>
      </c>
      <c r="D83" s="33" t="str">
        <f t="shared" ref="D83:M83" ca="1" si="41">IFERROR(N(INDIRECT(D$8&amp;"!$F$60")),"")</f>
        <v/>
      </c>
      <c r="E83" s="33" t="str">
        <f t="shared" ca="1" si="41"/>
        <v/>
      </c>
      <c r="F83" s="33" t="str">
        <f t="shared" ca="1" si="41"/>
        <v/>
      </c>
      <c r="G83" s="33" t="str">
        <f t="shared" ca="1" si="41"/>
        <v/>
      </c>
      <c r="H83" s="33" t="str">
        <f t="shared" ca="1" si="41"/>
        <v/>
      </c>
      <c r="I83" s="33" t="str">
        <f t="shared" ca="1" si="41"/>
        <v/>
      </c>
      <c r="J83" s="33" t="str">
        <f t="shared" ca="1" si="41"/>
        <v/>
      </c>
      <c r="K83" s="33" t="str">
        <f t="shared" ca="1" si="41"/>
        <v/>
      </c>
      <c r="L83" s="33" t="str">
        <f t="shared" ca="1" si="41"/>
        <v/>
      </c>
      <c r="M83" s="128" t="str">
        <f t="shared" ca="1" si="41"/>
        <v/>
      </c>
      <c r="N83" s="130"/>
      <c r="O83" s="107"/>
      <c r="Q83"/>
      <c r="BC83" s="106"/>
    </row>
    <row r="84" spans="1:55" s="1" customFormat="1" x14ac:dyDescent="0.25">
      <c r="A84" s="105"/>
      <c r="B84" s="25" t="s">
        <v>142</v>
      </c>
      <c r="C84" s="40"/>
      <c r="D84" s="26"/>
      <c r="E84" s="26"/>
      <c r="F84" s="26"/>
      <c r="G84" s="26"/>
      <c r="H84" s="26"/>
      <c r="I84" s="26"/>
      <c r="J84" s="26"/>
      <c r="K84" s="26"/>
      <c r="L84" s="26"/>
      <c r="M84" s="26"/>
      <c r="N84" s="130"/>
      <c r="O84" s="107"/>
      <c r="Q84"/>
      <c r="BC84" s="106"/>
    </row>
    <row r="85" spans="1:55" s="1" customFormat="1" ht="30" x14ac:dyDescent="0.25">
      <c r="A85" s="105"/>
      <c r="B85" s="16" t="s">
        <v>13</v>
      </c>
      <c r="C85" s="16" t="s">
        <v>24</v>
      </c>
      <c r="D85" s="32" t="str">
        <f t="shared" ref="D85:M85" ca="1" si="42">IFERROR(N(INDIRECT(D$8&amp;"!$F$62")),"")</f>
        <v/>
      </c>
      <c r="E85" s="32" t="str">
        <f t="shared" ca="1" si="42"/>
        <v/>
      </c>
      <c r="F85" s="32" t="str">
        <f t="shared" ca="1" si="42"/>
        <v/>
      </c>
      <c r="G85" s="32" t="str">
        <f t="shared" ca="1" si="42"/>
        <v/>
      </c>
      <c r="H85" s="32" t="str">
        <f t="shared" ca="1" si="42"/>
        <v/>
      </c>
      <c r="I85" s="32" t="str">
        <f t="shared" ca="1" si="42"/>
        <v/>
      </c>
      <c r="J85" s="32" t="str">
        <f t="shared" ca="1" si="42"/>
        <v/>
      </c>
      <c r="K85" s="32" t="str">
        <f t="shared" ca="1" si="42"/>
        <v/>
      </c>
      <c r="L85" s="32" t="str">
        <f t="shared" ca="1" si="42"/>
        <v/>
      </c>
      <c r="M85" s="127" t="str">
        <f t="shared" ca="1" si="42"/>
        <v/>
      </c>
      <c r="N85" s="130"/>
      <c r="O85" s="107" t="s">
        <v>45</v>
      </c>
      <c r="Q85"/>
      <c r="BC85" s="106"/>
    </row>
    <row r="86" spans="1:55" s="1" customFormat="1" ht="30" x14ac:dyDescent="0.25">
      <c r="A86" s="105"/>
      <c r="B86" s="16" t="s">
        <v>14</v>
      </c>
      <c r="C86" s="16" t="s">
        <v>25</v>
      </c>
      <c r="D86" s="32" t="str">
        <f t="shared" ref="D86:M86" ca="1" si="43">IFERROR(N(INDIRECT(D$8&amp;"!$F$63")),"")</f>
        <v/>
      </c>
      <c r="E86" s="32" t="str">
        <f t="shared" ca="1" si="43"/>
        <v/>
      </c>
      <c r="F86" s="32" t="str">
        <f t="shared" ca="1" si="43"/>
        <v/>
      </c>
      <c r="G86" s="32" t="str">
        <f t="shared" ca="1" si="43"/>
        <v/>
      </c>
      <c r="H86" s="32" t="str">
        <f t="shared" ca="1" si="43"/>
        <v/>
      </c>
      <c r="I86" s="32" t="str">
        <f t="shared" ca="1" si="43"/>
        <v/>
      </c>
      <c r="J86" s="32" t="str">
        <f t="shared" ca="1" si="43"/>
        <v/>
      </c>
      <c r="K86" s="32" t="str">
        <f t="shared" ca="1" si="43"/>
        <v/>
      </c>
      <c r="L86" s="32" t="str">
        <f t="shared" ca="1" si="43"/>
        <v/>
      </c>
      <c r="M86" s="127" t="str">
        <f t="shared" ca="1" si="43"/>
        <v/>
      </c>
      <c r="N86" s="130"/>
      <c r="O86" s="107" t="s">
        <v>46</v>
      </c>
      <c r="Q86"/>
      <c r="BC86" s="106"/>
    </row>
    <row r="87" spans="1:55" s="1" customFormat="1" x14ac:dyDescent="0.25">
      <c r="A87" s="105"/>
      <c r="B87" s="39" t="s">
        <v>36</v>
      </c>
      <c r="C87" s="27" t="s">
        <v>143</v>
      </c>
      <c r="D87" s="33" t="str">
        <f t="shared" ref="D87:M87" ca="1" si="44">IFERROR(N(INDIRECT(D$8&amp;"!$F$64")),"")</f>
        <v/>
      </c>
      <c r="E87" s="33" t="str">
        <f t="shared" ca="1" si="44"/>
        <v/>
      </c>
      <c r="F87" s="33" t="str">
        <f t="shared" ca="1" si="44"/>
        <v/>
      </c>
      <c r="G87" s="33" t="str">
        <f t="shared" ca="1" si="44"/>
        <v/>
      </c>
      <c r="H87" s="33" t="str">
        <f t="shared" ca="1" si="44"/>
        <v/>
      </c>
      <c r="I87" s="33" t="str">
        <f t="shared" ca="1" si="44"/>
        <v/>
      </c>
      <c r="J87" s="33" t="str">
        <f t="shared" ca="1" si="44"/>
        <v/>
      </c>
      <c r="K87" s="33" t="str">
        <f t="shared" ca="1" si="44"/>
        <v/>
      </c>
      <c r="L87" s="33" t="str">
        <f t="shared" ca="1" si="44"/>
        <v/>
      </c>
      <c r="M87" s="128" t="str">
        <f t="shared" ca="1" si="44"/>
        <v/>
      </c>
      <c r="N87" s="130"/>
      <c r="O87" s="107"/>
      <c r="Q87"/>
      <c r="BC87" s="106"/>
    </row>
    <row r="88" spans="1:55" s="1" customFormat="1" x14ac:dyDescent="0.25">
      <c r="A88" s="105"/>
      <c r="B88" s="25" t="s">
        <v>31</v>
      </c>
      <c r="C88" s="40"/>
      <c r="D88" s="26"/>
      <c r="E88" s="26"/>
      <c r="F88" s="26"/>
      <c r="G88" s="26"/>
      <c r="H88" s="26"/>
      <c r="I88" s="26"/>
      <c r="J88" s="26"/>
      <c r="K88" s="26"/>
      <c r="L88" s="26"/>
      <c r="M88" s="26"/>
      <c r="N88" s="130"/>
      <c r="O88" s="107"/>
      <c r="Q88"/>
      <c r="BC88" s="106"/>
    </row>
    <row r="89" spans="1:55" s="1" customFormat="1" x14ac:dyDescent="0.25">
      <c r="A89" s="105"/>
      <c r="B89" s="16" t="s">
        <v>13</v>
      </c>
      <c r="C89" s="16" t="s">
        <v>26</v>
      </c>
      <c r="D89" s="32" t="str">
        <f t="shared" ref="D89:M89" ca="1" si="45">IFERROR(N(INDIRECT(D$8&amp;"!$F$66")),"")</f>
        <v/>
      </c>
      <c r="E89" s="32" t="str">
        <f t="shared" ca="1" si="45"/>
        <v/>
      </c>
      <c r="F89" s="32" t="str">
        <f t="shared" ca="1" si="45"/>
        <v/>
      </c>
      <c r="G89" s="32" t="str">
        <f t="shared" ca="1" si="45"/>
        <v/>
      </c>
      <c r="H89" s="32" t="str">
        <f t="shared" ca="1" si="45"/>
        <v/>
      </c>
      <c r="I89" s="32" t="str">
        <f t="shared" ca="1" si="45"/>
        <v/>
      </c>
      <c r="J89" s="32" t="str">
        <f t="shared" ca="1" si="45"/>
        <v/>
      </c>
      <c r="K89" s="32" t="str">
        <f t="shared" ca="1" si="45"/>
        <v/>
      </c>
      <c r="L89" s="32" t="str">
        <f t="shared" ca="1" si="45"/>
        <v/>
      </c>
      <c r="M89" s="127" t="str">
        <f t="shared" ca="1" si="45"/>
        <v/>
      </c>
      <c r="N89" s="130"/>
      <c r="O89" s="107" t="s">
        <v>40</v>
      </c>
      <c r="Q89"/>
      <c r="BC89" s="106"/>
    </row>
    <row r="90" spans="1:55" s="1" customFormat="1" ht="30" x14ac:dyDescent="0.25">
      <c r="A90" s="105"/>
      <c r="B90" s="16" t="s">
        <v>15</v>
      </c>
      <c r="C90" s="16" t="s">
        <v>27</v>
      </c>
      <c r="D90" s="32" t="str">
        <f t="shared" ref="D90:M90" ca="1" si="46">IFERROR(N(INDIRECT(D$8&amp;"!$F$67")),"")</f>
        <v/>
      </c>
      <c r="E90" s="32" t="str">
        <f t="shared" ca="1" si="46"/>
        <v/>
      </c>
      <c r="F90" s="32" t="str">
        <f t="shared" ca="1" si="46"/>
        <v/>
      </c>
      <c r="G90" s="32" t="str">
        <f t="shared" ca="1" si="46"/>
        <v/>
      </c>
      <c r="H90" s="32" t="str">
        <f t="shared" ca="1" si="46"/>
        <v/>
      </c>
      <c r="I90" s="32" t="str">
        <f t="shared" ca="1" si="46"/>
        <v/>
      </c>
      <c r="J90" s="32" t="str">
        <f t="shared" ca="1" si="46"/>
        <v/>
      </c>
      <c r="K90" s="32" t="str">
        <f t="shared" ca="1" si="46"/>
        <v/>
      </c>
      <c r="L90" s="32" t="str">
        <f t="shared" ca="1" si="46"/>
        <v/>
      </c>
      <c r="M90" s="127" t="str">
        <f t="shared" ca="1" si="46"/>
        <v/>
      </c>
      <c r="N90" s="130"/>
      <c r="O90" s="107" t="s">
        <v>47</v>
      </c>
      <c r="Q90"/>
      <c r="BC90" s="106"/>
    </row>
    <row r="91" spans="1:55" s="1" customFormat="1" x14ac:dyDescent="0.25">
      <c r="A91" s="105"/>
      <c r="B91" s="16" t="s">
        <v>16</v>
      </c>
      <c r="C91" s="16" t="s">
        <v>28</v>
      </c>
      <c r="D91" s="32" t="str">
        <f t="shared" ref="D91:M91" ca="1" si="47">IFERROR(N(INDIRECT(D$8&amp;"!$F$68")),"")</f>
        <v/>
      </c>
      <c r="E91" s="32" t="str">
        <f t="shared" ca="1" si="47"/>
        <v/>
      </c>
      <c r="F91" s="32" t="str">
        <f t="shared" ca="1" si="47"/>
        <v/>
      </c>
      <c r="G91" s="32" t="str">
        <f t="shared" ca="1" si="47"/>
        <v/>
      </c>
      <c r="H91" s="32" t="str">
        <f t="shared" ca="1" si="47"/>
        <v/>
      </c>
      <c r="I91" s="32" t="str">
        <f t="shared" ca="1" si="47"/>
        <v/>
      </c>
      <c r="J91" s="32" t="str">
        <f t="shared" ca="1" si="47"/>
        <v/>
      </c>
      <c r="K91" s="32" t="str">
        <f t="shared" ca="1" si="47"/>
        <v/>
      </c>
      <c r="L91" s="32" t="str">
        <f t="shared" ca="1" si="47"/>
        <v/>
      </c>
      <c r="M91" s="127" t="str">
        <f t="shared" ca="1" si="47"/>
        <v/>
      </c>
      <c r="N91" s="130"/>
      <c r="O91" s="107" t="s">
        <v>41</v>
      </c>
      <c r="Q91"/>
      <c r="BC91" s="106"/>
    </row>
    <row r="92" spans="1:55" s="1" customFormat="1" x14ac:dyDescent="0.25">
      <c r="A92" s="105"/>
      <c r="B92" s="16" t="s">
        <v>17</v>
      </c>
      <c r="C92" s="16" t="s">
        <v>12</v>
      </c>
      <c r="D92" s="32" t="str">
        <f t="shared" ref="D92:M92" ca="1" si="48">IFERROR(N(INDIRECT(D$8&amp;"!$F$69")),"")</f>
        <v/>
      </c>
      <c r="E92" s="32" t="str">
        <f t="shared" ca="1" si="48"/>
        <v/>
      </c>
      <c r="F92" s="32" t="str">
        <f t="shared" ca="1" si="48"/>
        <v/>
      </c>
      <c r="G92" s="32" t="str">
        <f t="shared" ca="1" si="48"/>
        <v/>
      </c>
      <c r="H92" s="32" t="str">
        <f t="shared" ca="1" si="48"/>
        <v/>
      </c>
      <c r="I92" s="32" t="str">
        <f t="shared" ca="1" si="48"/>
        <v/>
      </c>
      <c r="J92" s="32" t="str">
        <f t="shared" ca="1" si="48"/>
        <v/>
      </c>
      <c r="K92" s="32" t="str">
        <f t="shared" ca="1" si="48"/>
        <v/>
      </c>
      <c r="L92" s="32" t="str">
        <f t="shared" ca="1" si="48"/>
        <v/>
      </c>
      <c r="M92" s="127" t="str">
        <f t="shared" ca="1" si="48"/>
        <v/>
      </c>
      <c r="N92" s="130"/>
      <c r="O92" s="107" t="s">
        <v>42</v>
      </c>
      <c r="Q92"/>
      <c r="BC92" s="106"/>
    </row>
    <row r="93" spans="1:55" s="1" customFormat="1" x14ac:dyDescent="0.25">
      <c r="A93" s="105"/>
      <c r="B93" s="16" t="s">
        <v>18</v>
      </c>
      <c r="C93" s="16" t="s">
        <v>4</v>
      </c>
      <c r="D93" s="32" t="str">
        <f t="shared" ref="D93:M93" ca="1" si="49">IFERROR(N(INDIRECT(D$8&amp;"!$F$70")),"")</f>
        <v/>
      </c>
      <c r="E93" s="32" t="str">
        <f t="shared" ca="1" si="49"/>
        <v/>
      </c>
      <c r="F93" s="32" t="str">
        <f t="shared" ca="1" si="49"/>
        <v/>
      </c>
      <c r="G93" s="32" t="str">
        <f t="shared" ca="1" si="49"/>
        <v/>
      </c>
      <c r="H93" s="32" t="str">
        <f t="shared" ca="1" si="49"/>
        <v/>
      </c>
      <c r="I93" s="32" t="str">
        <f t="shared" ca="1" si="49"/>
        <v/>
      </c>
      <c r="J93" s="32" t="str">
        <f t="shared" ca="1" si="49"/>
        <v/>
      </c>
      <c r="K93" s="32" t="str">
        <f t="shared" ca="1" si="49"/>
        <v/>
      </c>
      <c r="L93" s="32" t="str">
        <f t="shared" ca="1" si="49"/>
        <v/>
      </c>
      <c r="M93" s="127" t="str">
        <f t="shared" ca="1" si="49"/>
        <v/>
      </c>
      <c r="N93" s="130"/>
      <c r="O93" s="107" t="s">
        <v>43</v>
      </c>
      <c r="Q93"/>
      <c r="BC93" s="106"/>
    </row>
    <row r="94" spans="1:55" s="1" customFormat="1" x14ac:dyDescent="0.25">
      <c r="A94" s="105"/>
      <c r="B94" s="16" t="s">
        <v>19</v>
      </c>
      <c r="C94" s="16" t="s">
        <v>9</v>
      </c>
      <c r="D94" s="32" t="str">
        <f t="shared" ref="D94:M94" ca="1" si="50">IFERROR(N(INDIRECT(D$8&amp;"!$F$71")),"")</f>
        <v/>
      </c>
      <c r="E94" s="32" t="str">
        <f t="shared" ca="1" si="50"/>
        <v/>
      </c>
      <c r="F94" s="32" t="str">
        <f t="shared" ca="1" si="50"/>
        <v/>
      </c>
      <c r="G94" s="32" t="str">
        <f t="shared" ca="1" si="50"/>
        <v/>
      </c>
      <c r="H94" s="32" t="str">
        <f t="shared" ca="1" si="50"/>
        <v/>
      </c>
      <c r="I94" s="32" t="str">
        <f t="shared" ca="1" si="50"/>
        <v/>
      </c>
      <c r="J94" s="32" t="str">
        <f t="shared" ca="1" si="50"/>
        <v/>
      </c>
      <c r="K94" s="32" t="str">
        <f t="shared" ca="1" si="50"/>
        <v/>
      </c>
      <c r="L94" s="32" t="str">
        <f t="shared" ca="1" si="50"/>
        <v/>
      </c>
      <c r="M94" s="127" t="str">
        <f t="shared" ca="1" si="50"/>
        <v/>
      </c>
      <c r="N94" s="130"/>
      <c r="O94" s="107" t="s">
        <v>60</v>
      </c>
      <c r="Q94"/>
      <c r="BC94" s="106"/>
    </row>
    <row r="95" spans="1:55" s="1" customFormat="1" ht="14.45" customHeight="1" x14ac:dyDescent="0.25">
      <c r="A95" s="105"/>
      <c r="B95" s="16" t="s">
        <v>20</v>
      </c>
      <c r="C95" s="16" t="s">
        <v>29</v>
      </c>
      <c r="D95" s="32" t="str">
        <f t="shared" ref="D95:M95" ca="1" si="51">IFERROR(N(INDIRECT(D$8&amp;"!$F$72")),"")</f>
        <v/>
      </c>
      <c r="E95" s="32" t="str">
        <f t="shared" ca="1" si="51"/>
        <v/>
      </c>
      <c r="F95" s="32" t="str">
        <f t="shared" ca="1" si="51"/>
        <v/>
      </c>
      <c r="G95" s="32" t="str">
        <f t="shared" ca="1" si="51"/>
        <v/>
      </c>
      <c r="H95" s="32" t="str">
        <f t="shared" ca="1" si="51"/>
        <v/>
      </c>
      <c r="I95" s="32" t="str">
        <f t="shared" ca="1" si="51"/>
        <v/>
      </c>
      <c r="J95" s="32" t="str">
        <f t="shared" ca="1" si="51"/>
        <v/>
      </c>
      <c r="K95" s="32" t="str">
        <f t="shared" ca="1" si="51"/>
        <v/>
      </c>
      <c r="L95" s="32" t="str">
        <f t="shared" ca="1" si="51"/>
        <v/>
      </c>
      <c r="M95" s="127" t="str">
        <f t="shared" ca="1" si="51"/>
        <v/>
      </c>
      <c r="N95" s="130"/>
      <c r="O95" s="107" t="s">
        <v>44</v>
      </c>
      <c r="Q95"/>
      <c r="BC95" s="106"/>
    </row>
    <row r="96" spans="1:55" s="1" customFormat="1" x14ac:dyDescent="0.25">
      <c r="A96" s="105"/>
      <c r="B96" s="39" t="s">
        <v>36</v>
      </c>
      <c r="C96" s="27" t="s">
        <v>49</v>
      </c>
      <c r="D96" s="33" t="str">
        <f t="shared" ref="D96:M96" ca="1" si="52">IFERROR(N(INDIRECT(D$8&amp;"!$F$73")),"")</f>
        <v/>
      </c>
      <c r="E96" s="33" t="str">
        <f t="shared" ca="1" si="52"/>
        <v/>
      </c>
      <c r="F96" s="33" t="str">
        <f t="shared" ca="1" si="52"/>
        <v/>
      </c>
      <c r="G96" s="33" t="str">
        <f t="shared" ca="1" si="52"/>
        <v/>
      </c>
      <c r="H96" s="33" t="str">
        <f t="shared" ca="1" si="52"/>
        <v/>
      </c>
      <c r="I96" s="33" t="str">
        <f t="shared" ca="1" si="52"/>
        <v/>
      </c>
      <c r="J96" s="33" t="str">
        <f t="shared" ca="1" si="52"/>
        <v/>
      </c>
      <c r="K96" s="33" t="str">
        <f t="shared" ca="1" si="52"/>
        <v/>
      </c>
      <c r="L96" s="33" t="str">
        <f t="shared" ca="1" si="52"/>
        <v/>
      </c>
      <c r="M96" s="128" t="str">
        <f t="shared" ca="1" si="52"/>
        <v/>
      </c>
      <c r="N96" s="130"/>
      <c r="Q96"/>
      <c r="BC96" s="106"/>
    </row>
    <row r="97" spans="1:55" ht="6.95" customHeight="1" x14ac:dyDescent="0.25">
      <c r="A97" s="5"/>
      <c r="B97" s="41"/>
      <c r="C97" s="23"/>
      <c r="D97" s="24"/>
      <c r="E97" s="24"/>
      <c r="F97" s="24"/>
      <c r="G97" s="24"/>
      <c r="H97" s="24"/>
      <c r="I97" s="24"/>
      <c r="J97" s="24"/>
      <c r="K97" s="24"/>
      <c r="L97" s="24"/>
      <c r="M97" s="129"/>
      <c r="N97" s="125"/>
      <c r="BC97" s="6"/>
    </row>
    <row r="98" spans="1:55" ht="14.45" customHeight="1" x14ac:dyDescent="0.25">
      <c r="A98" s="5"/>
      <c r="B98" s="142" t="s">
        <v>137</v>
      </c>
      <c r="C98" s="142"/>
      <c r="D98" s="143" t="str">
        <f t="shared" ref="D98:M98" ca="1" si="53">IFERROR(N(INDIRECT(D$8&amp;"!$F$75")),"")</f>
        <v/>
      </c>
      <c r="E98" s="143" t="str">
        <f t="shared" ca="1" si="53"/>
        <v/>
      </c>
      <c r="F98" s="143" t="str">
        <f t="shared" ca="1" si="53"/>
        <v/>
      </c>
      <c r="G98" s="143" t="str">
        <f t="shared" ca="1" si="53"/>
        <v/>
      </c>
      <c r="H98" s="143" t="str">
        <f t="shared" ca="1" si="53"/>
        <v/>
      </c>
      <c r="I98" s="143" t="str">
        <f t="shared" ca="1" si="53"/>
        <v/>
      </c>
      <c r="J98" s="143" t="str">
        <f t="shared" ca="1" si="53"/>
        <v/>
      </c>
      <c r="K98" s="143" t="str">
        <f t="shared" ca="1" si="53"/>
        <v/>
      </c>
      <c r="L98" s="143" t="str">
        <f t="shared" ca="1" si="53"/>
        <v/>
      </c>
      <c r="M98" s="144" t="str">
        <f t="shared" ca="1" si="53"/>
        <v/>
      </c>
      <c r="N98" s="126"/>
      <c r="BC98" s="6"/>
    </row>
    <row r="99" spans="1:55" ht="7.5" customHeight="1" x14ac:dyDescent="0.25">
      <c r="A99" s="5"/>
      <c r="B99" s="139"/>
      <c r="C99" s="23"/>
      <c r="D99" s="24"/>
      <c r="E99" s="24"/>
      <c r="F99" s="24"/>
      <c r="G99" s="24"/>
      <c r="H99" s="24"/>
      <c r="I99" s="24"/>
      <c r="J99" s="24"/>
      <c r="K99" s="24"/>
      <c r="L99" s="24"/>
      <c r="M99" s="24"/>
      <c r="BC99" s="6"/>
    </row>
    <row r="100" spans="1:55" ht="14.45" customHeight="1" x14ac:dyDescent="0.35">
      <c r="A100" s="5"/>
      <c r="B100" s="141" t="s">
        <v>138</v>
      </c>
      <c r="C100" s="145"/>
      <c r="D100" s="146" t="str">
        <f t="shared" ref="D100:M100" ca="1" si="54">IF(IFERROR(T(INDIRECT(D$8&amp;"!$B$77"))=$B$100,TRUE),IFERROR(N(INDIRECT(D$8&amp;"!$D$77")),""),"k.A.")</f>
        <v/>
      </c>
      <c r="E100" s="146" t="str">
        <f t="shared" ca="1" si="54"/>
        <v/>
      </c>
      <c r="F100" s="146" t="str">
        <f t="shared" ca="1" si="54"/>
        <v/>
      </c>
      <c r="G100" s="146" t="str">
        <f t="shared" ca="1" si="54"/>
        <v/>
      </c>
      <c r="H100" s="146" t="str">
        <f t="shared" ca="1" si="54"/>
        <v/>
      </c>
      <c r="I100" s="146" t="str">
        <f t="shared" ca="1" si="54"/>
        <v/>
      </c>
      <c r="J100" s="146" t="str">
        <f t="shared" ca="1" si="54"/>
        <v/>
      </c>
      <c r="K100" s="146" t="str">
        <f t="shared" ca="1" si="54"/>
        <v/>
      </c>
      <c r="L100" s="146" t="str">
        <f t="shared" ca="1" si="54"/>
        <v/>
      </c>
      <c r="M100" s="146" t="str">
        <f t="shared" ca="1" si="54"/>
        <v/>
      </c>
      <c r="BC100" s="6"/>
    </row>
    <row r="101" spans="1:55" ht="7.5" customHeight="1" x14ac:dyDescent="0.25">
      <c r="A101" s="5"/>
      <c r="B101" s="139"/>
      <c r="C101" s="23"/>
      <c r="D101" s="24"/>
      <c r="E101" s="24"/>
      <c r="F101" s="24"/>
      <c r="G101" s="24"/>
      <c r="H101" s="24"/>
      <c r="I101" s="24"/>
      <c r="J101" s="24"/>
      <c r="K101" s="24"/>
      <c r="L101" s="24"/>
      <c r="M101" s="24"/>
      <c r="BC101" s="6"/>
    </row>
    <row r="102" spans="1:55" ht="14.45" customHeight="1" x14ac:dyDescent="0.35">
      <c r="A102" s="5"/>
      <c r="B102" s="141" t="s">
        <v>139</v>
      </c>
      <c r="C102" s="145"/>
      <c r="D102" s="146" t="str">
        <f t="shared" ref="D102:M102" ca="1" si="55">IF(IFERROR(T(INDIRECT(D$8&amp;"!$B$79"))=$B$102,TRUE),IFERROR(N(INDIRECT(D$8&amp;"!$D$79")),""),"k.A.")</f>
        <v/>
      </c>
      <c r="E102" s="146" t="str">
        <f t="shared" ca="1" si="55"/>
        <v/>
      </c>
      <c r="F102" s="146" t="str">
        <f t="shared" ca="1" si="55"/>
        <v/>
      </c>
      <c r="G102" s="146" t="str">
        <f t="shared" ca="1" si="55"/>
        <v/>
      </c>
      <c r="H102" s="146" t="str">
        <f t="shared" ca="1" si="55"/>
        <v/>
      </c>
      <c r="I102" s="146" t="str">
        <f t="shared" ca="1" si="55"/>
        <v/>
      </c>
      <c r="J102" s="146" t="str">
        <f t="shared" ca="1" si="55"/>
        <v/>
      </c>
      <c r="K102" s="146" t="str">
        <f t="shared" ca="1" si="55"/>
        <v/>
      </c>
      <c r="L102" s="146" t="str">
        <f t="shared" ca="1" si="55"/>
        <v/>
      </c>
      <c r="M102" s="146" t="str">
        <f t="shared" ca="1" si="55"/>
        <v/>
      </c>
      <c r="BC102" s="6"/>
    </row>
    <row r="103" spans="1:55" ht="15.75" thickBot="1" x14ac:dyDescent="0.3">
      <c r="A103" s="8"/>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2"/>
    </row>
    <row r="104" spans="1:55" ht="18.95" customHeight="1" x14ac:dyDescent="0.25">
      <c r="A104" s="108"/>
      <c r="B104" s="29" t="s">
        <v>168</v>
      </c>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1"/>
    </row>
    <row r="105" spans="1:55" ht="14.45" customHeight="1" x14ac:dyDescent="0.25">
      <c r="A105" s="109"/>
      <c r="B105" s="18"/>
      <c r="C105" s="120"/>
      <c r="D105" s="200" t="s">
        <v>92</v>
      </c>
      <c r="E105" s="200"/>
      <c r="F105" s="200"/>
      <c r="G105" s="200"/>
      <c r="H105" s="200"/>
      <c r="I105" s="200"/>
      <c r="J105" s="200"/>
      <c r="K105" s="200"/>
      <c r="L105" s="200"/>
      <c r="M105" s="200"/>
      <c r="N105" s="124"/>
      <c r="BC105" s="6"/>
    </row>
    <row r="106" spans="1:55" ht="15.75" thickBot="1" x14ac:dyDescent="0.3">
      <c r="A106" s="140"/>
      <c r="B106" s="208" t="s">
        <v>0</v>
      </c>
      <c r="C106" s="17" t="s">
        <v>72</v>
      </c>
      <c r="D106" s="38" t="str">
        <f>Jahr_1</f>
        <v/>
      </c>
      <c r="E106" s="38" t="str">
        <f>Jahr_2</f>
        <v/>
      </c>
      <c r="F106" s="38" t="str">
        <f>Jahr_3</f>
        <v/>
      </c>
      <c r="G106" s="38" t="str">
        <f>Jahr_4</f>
        <v/>
      </c>
      <c r="H106" s="38" t="str">
        <f>Jahr_5</f>
        <v/>
      </c>
      <c r="I106" s="38" t="str">
        <f>Jahr_6</f>
        <v/>
      </c>
      <c r="J106" s="38" t="str">
        <f>Jahr_7</f>
        <v/>
      </c>
      <c r="K106" s="38" t="str">
        <f>Jahr_8</f>
        <v/>
      </c>
      <c r="L106" s="38" t="str">
        <f>Jahr_9</f>
        <v/>
      </c>
      <c r="M106" s="123" t="str">
        <f>Jahr_10</f>
        <v/>
      </c>
      <c r="N106" s="125"/>
      <c r="BC106" s="6"/>
    </row>
    <row r="107" spans="1:55" x14ac:dyDescent="0.25">
      <c r="A107" s="109"/>
      <c r="B107" s="209"/>
      <c r="C107" s="44" t="s">
        <v>62</v>
      </c>
      <c r="D107" s="49" t="str">
        <f ca="1">IF(IFERROR(T(INDIRECT(D$8&amp;"!$B$89"))="Energieverbrauch und -erzeugung",TRUE),IFERROR(N(INDIRECT(D$8&amp;"!$D$94")),""),IF(IFERROR(T(INDIRECT(D$8&amp;"!$B$102"))="Energieverbrauch und -erzeugung",TRUE),IFERROR(N(INDIRECT(D$8&amp;"!$D$107")),""),#N/A))</f>
        <v/>
      </c>
      <c r="E107" s="49" t="str">
        <f ca="1">IF(IFERROR(T(INDIRECT(E$8&amp;"!$B$89"))="Energieverbrauch und -erzeugung",TRUE),IFERROR(N(INDIRECT(E$8&amp;"!$D$94")),""),IF(IFERROR(T(INDIRECT(E$8&amp;"!$B$102"))="Energieverbrauch und -erzeugung",TRUE),IFERROR(N(INDIRECT(E$8&amp;"!$D$107")),""),#N/A))</f>
        <v/>
      </c>
      <c r="F107" s="49" t="str">
        <f t="shared" ref="F107:M107" ca="1" si="56">IF(IFERROR(T(INDIRECT(F$8&amp;"!$B$89"))="Energieverbrauch und -erzeugung",TRUE),IFERROR(N(INDIRECT(F$8&amp;"!$D$94")),""),IF(IFERROR(T(INDIRECT(F$8&amp;"!$B$102"))="Energieverbrauch und -erzeugung",TRUE),IFERROR(N(INDIRECT(F$8&amp;"!$D$107")),""),#N/A))</f>
        <v/>
      </c>
      <c r="G107" s="49" t="str">
        <f t="shared" ca="1" si="56"/>
        <v/>
      </c>
      <c r="H107" s="49" t="str">
        <f t="shared" ca="1" si="56"/>
        <v/>
      </c>
      <c r="I107" s="49" t="str">
        <f t="shared" ca="1" si="56"/>
        <v/>
      </c>
      <c r="J107" s="49" t="str">
        <f t="shared" ca="1" si="56"/>
        <v/>
      </c>
      <c r="K107" s="49" t="str">
        <f t="shared" ca="1" si="56"/>
        <v/>
      </c>
      <c r="L107" s="49" t="str">
        <f t="shared" ca="1" si="56"/>
        <v/>
      </c>
      <c r="M107" s="49" t="str">
        <f t="shared" ca="1" si="56"/>
        <v/>
      </c>
      <c r="N107" s="125"/>
      <c r="BC107" s="6"/>
    </row>
    <row r="108" spans="1:55" x14ac:dyDescent="0.25">
      <c r="A108" s="109"/>
      <c r="B108" s="209"/>
      <c r="C108" s="44" t="s">
        <v>63</v>
      </c>
      <c r="D108" s="49" t="str">
        <f ca="1">IF(IFERROR(T(INDIRECT(D$8&amp;"!$B$89"))="Energieverbrauch und -erzeugung",TRUE),IFERROR(N(INDIRECT(D$8&amp;"!$D$95")),""),IF(IFERROR(T(INDIRECT(D$8&amp;"!$B$102"))="Energieverbrauch und -erzeugung",TRUE),IFERROR(N(INDIRECT(D$8&amp;"!$D$108")),""),#N/A))</f>
        <v/>
      </c>
      <c r="E108" s="49" t="str">
        <f ca="1">IF(IFERROR(T(INDIRECT(E$8&amp;"!$B$89"))="Energieverbrauch und -erzeugung",TRUE),IFERROR(N(INDIRECT(E$8&amp;"!$D$95")),""),IF(IFERROR(T(INDIRECT(E$8&amp;"!$B$102"))="Energieverbrauch und -erzeugung",TRUE),IFERROR(N(INDIRECT(E$8&amp;"!$D$108")),""),#N/A))</f>
        <v/>
      </c>
      <c r="F108" s="49" t="str">
        <f t="shared" ref="F108:M108" ca="1" si="57">IF(IFERROR(T(INDIRECT(F$8&amp;"!$B$89"))="Energieverbrauch und -erzeugung",TRUE),IFERROR(N(INDIRECT(F$8&amp;"!$D$95")),""),IF(IFERROR(T(INDIRECT(F$8&amp;"!$B$102"))="Energieverbrauch und -erzeugung",TRUE),IFERROR(N(INDIRECT(F$8&amp;"!$D$108")),""),#N/A))</f>
        <v/>
      </c>
      <c r="G108" s="49" t="str">
        <f t="shared" ca="1" si="57"/>
        <v/>
      </c>
      <c r="H108" s="49" t="str">
        <f t="shared" ca="1" si="57"/>
        <v/>
      </c>
      <c r="I108" s="49" t="str">
        <f t="shared" ca="1" si="57"/>
        <v/>
      </c>
      <c r="J108" s="49" t="str">
        <f t="shared" ca="1" si="57"/>
        <v/>
      </c>
      <c r="K108" s="49" t="str">
        <f t="shared" ca="1" si="57"/>
        <v/>
      </c>
      <c r="L108" s="49" t="str">
        <f t="shared" ca="1" si="57"/>
        <v/>
      </c>
      <c r="M108" s="49" t="str">
        <f t="shared" ca="1" si="57"/>
        <v/>
      </c>
      <c r="N108" s="125"/>
      <c r="BC108" s="6"/>
    </row>
    <row r="109" spans="1:55" x14ac:dyDescent="0.25">
      <c r="A109" s="109"/>
      <c r="B109" s="209"/>
      <c r="C109" s="44" t="s">
        <v>64</v>
      </c>
      <c r="D109" s="49" t="str">
        <f ca="1">IF(IFERROR(T(INDIRECT(D$8&amp;"!$B$89"))="Energieverbrauch und -erzeugung",TRUE),IFERROR(N(INDIRECT(D$8&amp;"!$D$96")),""),IF(IFERROR(T(INDIRECT(D$8&amp;"!$B$102"))="Energieverbrauch und -erzeugung",TRUE),IFERROR(N(INDIRECT(D$8&amp;"!$D$109")),""),#N/A))</f>
        <v/>
      </c>
      <c r="E109" s="49" t="str">
        <f ca="1">IF(IFERROR(T(INDIRECT(E$8&amp;"!$B$89"))="Energieverbrauch und -erzeugung",TRUE),IFERROR(N(INDIRECT(E$8&amp;"!$D$96")),""),IF(IFERROR(T(INDIRECT(E$8&amp;"!$B$102"))="Energieverbrauch und -erzeugung",TRUE),IFERROR(N(INDIRECT(E$8&amp;"!$D$109")),""),#N/A))</f>
        <v/>
      </c>
      <c r="F109" s="49" t="str">
        <f t="shared" ref="F109:M109" ca="1" si="58">IF(IFERROR(T(INDIRECT(F$8&amp;"!$B$89"))="Energieverbrauch und -erzeugung",TRUE),IFERROR(N(INDIRECT(F$8&amp;"!$D$96")),""),IF(IFERROR(T(INDIRECT(F$8&amp;"!$B$102"))="Energieverbrauch und -erzeugung",TRUE),IFERROR(N(INDIRECT(F$8&amp;"!$D$109")),""),#N/A))</f>
        <v/>
      </c>
      <c r="G109" s="49" t="str">
        <f t="shared" ca="1" si="58"/>
        <v/>
      </c>
      <c r="H109" s="49" t="str">
        <f t="shared" ca="1" si="58"/>
        <v/>
      </c>
      <c r="I109" s="49" t="str">
        <f t="shared" ca="1" si="58"/>
        <v/>
      </c>
      <c r="J109" s="49" t="str">
        <f t="shared" ca="1" si="58"/>
        <v/>
      </c>
      <c r="K109" s="49" t="str">
        <f t="shared" ca="1" si="58"/>
        <v/>
      </c>
      <c r="L109" s="49" t="str">
        <f t="shared" ca="1" si="58"/>
        <v/>
      </c>
      <c r="M109" s="49" t="str">
        <f t="shared" ca="1" si="58"/>
        <v/>
      </c>
      <c r="N109" s="125"/>
      <c r="BC109" s="6"/>
    </row>
    <row r="110" spans="1:55" x14ac:dyDescent="0.25">
      <c r="A110" s="109"/>
      <c r="B110" s="209"/>
      <c r="C110" s="44" t="s">
        <v>65</v>
      </c>
      <c r="D110" s="49" t="str">
        <f ca="1">IF(IFERROR(T(INDIRECT(D$8&amp;"!$B$89"))="Energieverbrauch und -erzeugung",TRUE),IFERROR(N(INDIRECT(D$8&amp;"!$D$97")),""),IF(IFERROR(T(INDIRECT(D$8&amp;"!$B$102"))="Energieverbrauch und -erzeugung",TRUE),IFERROR(N(INDIRECT(D$8&amp;"!$D$110")),""),#N/A))</f>
        <v/>
      </c>
      <c r="E110" s="49" t="str">
        <f ca="1">IF(IFERROR(T(INDIRECT(E$8&amp;"!$B$89"))="Energieverbrauch und -erzeugung",TRUE),IFERROR(N(INDIRECT(E$8&amp;"!$D$97")),""),IF(IFERROR(T(INDIRECT(E$8&amp;"!$B$102"))="Energieverbrauch und -erzeugung",TRUE),IFERROR(N(INDIRECT(E$8&amp;"!$D$110")),""),#N/A))</f>
        <v/>
      </c>
      <c r="F110" s="49" t="str">
        <f t="shared" ref="F110:M110" ca="1" si="59">IF(IFERROR(T(INDIRECT(F$8&amp;"!$B$89"))="Energieverbrauch und -erzeugung",TRUE),IFERROR(N(INDIRECT(F$8&amp;"!$D$97")),""),IF(IFERROR(T(INDIRECT(F$8&amp;"!$B$102"))="Energieverbrauch und -erzeugung",TRUE),IFERROR(N(INDIRECT(F$8&amp;"!$D$110")),""),#N/A))</f>
        <v/>
      </c>
      <c r="G110" s="49" t="str">
        <f t="shared" ca="1" si="59"/>
        <v/>
      </c>
      <c r="H110" s="49" t="str">
        <f t="shared" ca="1" si="59"/>
        <v/>
      </c>
      <c r="I110" s="49" t="str">
        <f t="shared" ca="1" si="59"/>
        <v/>
      </c>
      <c r="J110" s="49" t="str">
        <f t="shared" ca="1" si="59"/>
        <v/>
      </c>
      <c r="K110" s="49" t="str">
        <f t="shared" ca="1" si="59"/>
        <v/>
      </c>
      <c r="L110" s="49" t="str">
        <f t="shared" ca="1" si="59"/>
        <v/>
      </c>
      <c r="M110" s="49" t="str">
        <f t="shared" ca="1" si="59"/>
        <v/>
      </c>
      <c r="N110" s="125"/>
      <c r="BC110" s="6"/>
    </row>
    <row r="111" spans="1:55" x14ac:dyDescent="0.25">
      <c r="A111" s="109"/>
      <c r="B111" s="209"/>
      <c r="C111" s="44" t="s">
        <v>89</v>
      </c>
      <c r="D111" s="49" t="str">
        <f ca="1">IF(IFERROR(T(INDIRECT(D$8&amp;"!$B$89"))="Energieverbrauch und -erzeugung",TRUE),IFERROR(N(INDIRECT(D$8&amp;"!$D$98")),""),IF(IFERROR(T(INDIRECT(D$8&amp;"!$B$102"))="Energieverbrauch und -erzeugung",TRUE),IFERROR(N(INDIRECT(D$8&amp;"!$D$111")),""),#N/A))</f>
        <v/>
      </c>
      <c r="E111" s="49" t="str">
        <f ca="1">IF(IFERROR(T(INDIRECT(E$8&amp;"!$B$89"))="Energieverbrauch und -erzeugung",TRUE),IFERROR(N(INDIRECT(E$8&amp;"!$D$98")),""),IF(IFERROR(T(INDIRECT(E$8&amp;"!$B$102"))="Energieverbrauch und -erzeugung",TRUE),IFERROR(N(INDIRECT(E$8&amp;"!$D$111")),""),#N/A))</f>
        <v/>
      </c>
      <c r="F111" s="49" t="str">
        <f t="shared" ref="F111:M111" ca="1" si="60">IF(IFERROR(T(INDIRECT(F$8&amp;"!$B$89"))="Energieverbrauch und -erzeugung",TRUE),IFERROR(N(INDIRECT(F$8&amp;"!$D$98")),""),IF(IFERROR(T(INDIRECT(F$8&amp;"!$B$102"))="Energieverbrauch und -erzeugung",TRUE),IFERROR(N(INDIRECT(F$8&amp;"!$D$111")),""),#N/A))</f>
        <v/>
      </c>
      <c r="G111" s="49" t="str">
        <f t="shared" ca="1" si="60"/>
        <v/>
      </c>
      <c r="H111" s="49" t="str">
        <f t="shared" ca="1" si="60"/>
        <v/>
      </c>
      <c r="I111" s="49" t="str">
        <f t="shared" ca="1" si="60"/>
        <v/>
      </c>
      <c r="J111" s="49" t="str">
        <f t="shared" ca="1" si="60"/>
        <v/>
      </c>
      <c r="K111" s="49" t="str">
        <f t="shared" ca="1" si="60"/>
        <v/>
      </c>
      <c r="L111" s="49" t="str">
        <f t="shared" ca="1" si="60"/>
        <v/>
      </c>
      <c r="M111" s="49" t="str">
        <f t="shared" ca="1" si="60"/>
        <v/>
      </c>
      <c r="N111" s="125"/>
      <c r="BC111" s="6"/>
    </row>
    <row r="112" spans="1:55" x14ac:dyDescent="0.25">
      <c r="A112" s="109"/>
      <c r="B112" s="209"/>
      <c r="C112" s="44" t="s">
        <v>66</v>
      </c>
      <c r="D112" s="49" t="str">
        <f ca="1">IF(IFERROR(T(INDIRECT(D$8&amp;"!$B$89"))="Energieverbrauch und -erzeugung",TRUE),IFERROR(N(INDIRECT(D$8&amp;"!$D$99")),""),IF(IFERROR(T(INDIRECT(D$8&amp;"!$B$102"))="Energieverbrauch und -erzeugung",TRUE),IFERROR(N(INDIRECT(D$8&amp;"!$D$112")),""),#N/A))</f>
        <v/>
      </c>
      <c r="E112" s="49" t="str">
        <f ca="1">IF(IFERROR(T(INDIRECT(E$8&amp;"!$B$89"))="Energieverbrauch und -erzeugung",TRUE),IFERROR(N(INDIRECT(E$8&amp;"!$D$99")),""),IF(IFERROR(T(INDIRECT(E$8&amp;"!$B$102"))="Energieverbrauch und -erzeugung",TRUE),IFERROR(N(INDIRECT(E$8&amp;"!$D$112")),""),#N/A))</f>
        <v/>
      </c>
      <c r="F112" s="49" t="str">
        <f t="shared" ref="F112:M112" ca="1" si="61">IF(IFERROR(T(INDIRECT(F$8&amp;"!$B$89"))="Energieverbrauch und -erzeugung",TRUE),IFERROR(N(INDIRECT(F$8&amp;"!$D$99")),""),IF(IFERROR(T(INDIRECT(F$8&amp;"!$B$102"))="Energieverbrauch und -erzeugung",TRUE),IFERROR(N(INDIRECT(F$8&amp;"!$D$112")),""),#N/A))</f>
        <v/>
      </c>
      <c r="G112" s="49" t="str">
        <f t="shared" ca="1" si="61"/>
        <v/>
      </c>
      <c r="H112" s="49" t="str">
        <f t="shared" ca="1" si="61"/>
        <v/>
      </c>
      <c r="I112" s="49" t="str">
        <f t="shared" ca="1" si="61"/>
        <v/>
      </c>
      <c r="J112" s="49" t="str">
        <f t="shared" ca="1" si="61"/>
        <v/>
      </c>
      <c r="K112" s="49" t="str">
        <f t="shared" ca="1" si="61"/>
        <v/>
      </c>
      <c r="L112" s="49" t="str">
        <f t="shared" ca="1" si="61"/>
        <v/>
      </c>
      <c r="M112" s="49" t="str">
        <f t="shared" ca="1" si="61"/>
        <v/>
      </c>
      <c r="N112" s="125"/>
      <c r="BC112" s="6"/>
    </row>
    <row r="113" spans="1:55" x14ac:dyDescent="0.25">
      <c r="A113" s="109"/>
      <c r="B113" s="209"/>
      <c r="C113" s="44" t="s">
        <v>7</v>
      </c>
      <c r="D113" s="49" t="str">
        <f ca="1">IF(IFERROR(T(INDIRECT(D$8&amp;"!$B$89"))="Energieverbrauch und -erzeugung",TRUE),IFERROR(N(INDIRECT(D$8&amp;"!$D$100")),""),IF(IFERROR(T(INDIRECT(D$8&amp;"!$B$102"))="Energieverbrauch und -erzeugung",TRUE),IFERROR(N(INDIRECT(D$8&amp;"!$D$113")),""),#N/A))</f>
        <v/>
      </c>
      <c r="E113" s="49" t="str">
        <f ca="1">IF(IFERROR(T(INDIRECT(E$8&amp;"!$B$89"))="Energieverbrauch und -erzeugung",TRUE),IFERROR(N(INDIRECT(E$8&amp;"!$D$100")),""),IF(IFERROR(T(INDIRECT(E$8&amp;"!$B$102"))="Energieverbrauch und -erzeugung",TRUE),IFERROR(N(INDIRECT(E$8&amp;"!$D$113")),""),#N/A))</f>
        <v/>
      </c>
      <c r="F113" s="49" t="str">
        <f t="shared" ref="F113:M113" ca="1" si="62">IF(IFERROR(T(INDIRECT(F$8&amp;"!$B$89"))="Energieverbrauch und -erzeugung",TRUE),IFERROR(N(INDIRECT(F$8&amp;"!$D$100")),""),IF(IFERROR(T(INDIRECT(F$8&amp;"!$B$102"))="Energieverbrauch und -erzeugung",TRUE),IFERROR(N(INDIRECT(F$8&amp;"!$D$113")),""),#N/A))</f>
        <v/>
      </c>
      <c r="G113" s="49" t="str">
        <f t="shared" ca="1" si="62"/>
        <v/>
      </c>
      <c r="H113" s="49" t="str">
        <f t="shared" ca="1" si="62"/>
        <v/>
      </c>
      <c r="I113" s="49" t="str">
        <f t="shared" ca="1" si="62"/>
        <v/>
      </c>
      <c r="J113" s="49" t="str">
        <f t="shared" ca="1" si="62"/>
        <v/>
      </c>
      <c r="K113" s="49" t="str">
        <f t="shared" ca="1" si="62"/>
        <v/>
      </c>
      <c r="L113" s="49" t="str">
        <f t="shared" ca="1" si="62"/>
        <v/>
      </c>
      <c r="M113" s="49" t="str">
        <f t="shared" ca="1" si="62"/>
        <v/>
      </c>
      <c r="N113" s="125"/>
      <c r="BC113" s="6"/>
    </row>
    <row r="114" spans="1:55" x14ac:dyDescent="0.25">
      <c r="A114" s="5"/>
      <c r="B114" s="209"/>
      <c r="C114" s="44" t="s">
        <v>8</v>
      </c>
      <c r="D114" s="49" t="str">
        <f ca="1">IF(IFERROR(T(INDIRECT(D$8&amp;"!$B$89"))="Energieverbrauch und -erzeugung",TRUE),IFERROR(N(INDIRECT(D$8&amp;"!$D$101")),""),IF(IFERROR(T(INDIRECT(D$8&amp;"!$B$102"))="Energieverbrauch und -erzeugung",TRUE),IFERROR(N(INDIRECT(D$8&amp;"!$D$114")),""),#N/A))</f>
        <v/>
      </c>
      <c r="E114" s="49" t="str">
        <f ca="1">IF(IFERROR(T(INDIRECT(E$8&amp;"!$B$89"))="Energieverbrauch und -erzeugung",TRUE),IFERROR(N(INDIRECT(E$8&amp;"!$D$101")),""),IF(IFERROR(T(INDIRECT(E$8&amp;"!$B$102"))="Energieverbrauch und -erzeugung",TRUE),IFERROR(N(INDIRECT(E$8&amp;"!$D$114")),""),#N/A))</f>
        <v/>
      </c>
      <c r="F114" s="49" t="str">
        <f t="shared" ref="F114:M114" ca="1" si="63">IF(IFERROR(T(INDIRECT(F$8&amp;"!$B$89"))="Energieverbrauch und -erzeugung",TRUE),IFERROR(N(INDIRECT(F$8&amp;"!$D$101")),""),IF(IFERROR(T(INDIRECT(F$8&amp;"!$B$102"))="Energieverbrauch und -erzeugung",TRUE),IFERROR(N(INDIRECT(F$8&amp;"!$D$114")),""),#N/A))</f>
        <v/>
      </c>
      <c r="G114" s="49" t="str">
        <f t="shared" ca="1" si="63"/>
        <v/>
      </c>
      <c r="H114" s="49" t="str">
        <f t="shared" ca="1" si="63"/>
        <v/>
      </c>
      <c r="I114" s="49" t="str">
        <f t="shared" ca="1" si="63"/>
        <v/>
      </c>
      <c r="J114" s="49" t="str">
        <f t="shared" ca="1" si="63"/>
        <v/>
      </c>
      <c r="K114" s="49" t="str">
        <f t="shared" ca="1" si="63"/>
        <v/>
      </c>
      <c r="L114" s="49" t="str">
        <f t="shared" ca="1" si="63"/>
        <v/>
      </c>
      <c r="M114" s="49" t="str">
        <f t="shared" ca="1" si="63"/>
        <v/>
      </c>
      <c r="N114" s="125"/>
      <c r="BC114" s="6"/>
    </row>
    <row r="115" spans="1:55" ht="18.600000000000001" customHeight="1" x14ac:dyDescent="0.25">
      <c r="A115" s="5"/>
      <c r="B115" s="210"/>
      <c r="C115" s="36" t="s">
        <v>61</v>
      </c>
      <c r="D115" s="35" t="str">
        <f ca="1">IF(IFERROR(T(INDIRECT(D$8&amp;"!$B$89"))="Energieverbrauch und -erzeugung",TRUE),IFERROR(N(INDIRECT(D$8&amp;"!$D$92")),""),IF(IFERROR(T(INDIRECT(D$8&amp;"!$B$102"))="Energieverbrauch und -erzeugung",TRUE),IFERROR(N(INDIRECT(D$8&amp;"!$D$105")),""),#N/A))</f>
        <v/>
      </c>
      <c r="E115" s="35" t="str">
        <f ca="1">IF(IFERROR(T(INDIRECT(E$8&amp;"!$B$89"))="Energieverbrauch und -erzeugung",TRUE),IFERROR(N(INDIRECT(E$8&amp;"!$D$92")),""),IF(IFERROR(T(INDIRECT(E$8&amp;"!$B$102"))="Energieverbrauch und -erzeugung",TRUE),IFERROR(N(INDIRECT(E$8&amp;"!$D$105")),""),#N/A))</f>
        <v/>
      </c>
      <c r="F115" s="35" t="str">
        <f t="shared" ref="F115:M115" ca="1" si="64">IF(IFERROR(T(INDIRECT(F$8&amp;"!$B$89"))="Energieverbrauch und -erzeugung",TRUE),IFERROR(N(INDIRECT(F$8&amp;"!$D$92")),""),IF(IFERROR(T(INDIRECT(F$8&amp;"!$B$102"))="Energieverbrauch und -erzeugung",TRUE),IFERROR(N(INDIRECT(F$8&amp;"!$D$105")),""),#N/A))</f>
        <v/>
      </c>
      <c r="G115" s="35" t="str">
        <f t="shared" ca="1" si="64"/>
        <v/>
      </c>
      <c r="H115" s="35" t="str">
        <f t="shared" ca="1" si="64"/>
        <v/>
      </c>
      <c r="I115" s="35" t="str">
        <f t="shared" ca="1" si="64"/>
        <v/>
      </c>
      <c r="J115" s="35" t="str">
        <f t="shared" ca="1" si="64"/>
        <v/>
      </c>
      <c r="K115" s="35" t="str">
        <f t="shared" ca="1" si="64"/>
        <v/>
      </c>
      <c r="L115" s="35" t="str">
        <f t="shared" ca="1" si="64"/>
        <v/>
      </c>
      <c r="M115" s="35" t="str">
        <f t="shared" ca="1" si="64"/>
        <v/>
      </c>
      <c r="N115" s="125"/>
      <c r="BC115" s="6"/>
    </row>
    <row r="116" spans="1:55" ht="29.45" customHeight="1" x14ac:dyDescent="0.25">
      <c r="A116" s="5"/>
      <c r="C116" s="4"/>
      <c r="D116" s="3"/>
      <c r="E116" s="3"/>
      <c r="F116" s="3"/>
      <c r="G116" s="3"/>
      <c r="H116" s="3"/>
      <c r="I116" s="3"/>
      <c r="J116" s="3"/>
      <c r="K116" s="3"/>
      <c r="L116" s="3"/>
      <c r="M116" s="3"/>
      <c r="N116" s="125"/>
      <c r="BC116" s="6"/>
    </row>
    <row r="117" spans="1:55" x14ac:dyDescent="0.25">
      <c r="A117" s="5"/>
      <c r="C117" s="120"/>
      <c r="D117" s="200" t="s">
        <v>93</v>
      </c>
      <c r="E117" s="200"/>
      <c r="F117" s="200"/>
      <c r="G117" s="200"/>
      <c r="H117" s="200"/>
      <c r="I117" s="200"/>
      <c r="J117" s="200"/>
      <c r="K117" s="200"/>
      <c r="L117" s="200"/>
      <c r="M117" s="200"/>
      <c r="N117" s="125"/>
      <c r="BC117" s="6"/>
    </row>
    <row r="118" spans="1:55" ht="15.75" thickBot="1" x14ac:dyDescent="0.3">
      <c r="A118" s="5"/>
      <c r="B118" s="208" t="s">
        <v>77</v>
      </c>
      <c r="C118" s="17" t="s">
        <v>73</v>
      </c>
      <c r="D118" s="38" t="str">
        <f>Jahr_1</f>
        <v/>
      </c>
      <c r="E118" s="38" t="str">
        <f>Jahr_2</f>
        <v/>
      </c>
      <c r="F118" s="38" t="str">
        <f>Jahr_3</f>
        <v/>
      </c>
      <c r="G118" s="38" t="str">
        <f>Jahr_4</f>
        <v/>
      </c>
      <c r="H118" s="38" t="str">
        <f>Jahr_5</f>
        <v/>
      </c>
      <c r="I118" s="38" t="str">
        <f>Jahr_6</f>
        <v/>
      </c>
      <c r="J118" s="38" t="str">
        <f>Jahr_7</f>
        <v/>
      </c>
      <c r="K118" s="38" t="str">
        <f>Jahr_8</f>
        <v/>
      </c>
      <c r="L118" s="38" t="str">
        <f>Jahr_9</f>
        <v/>
      </c>
      <c r="M118" s="123" t="str">
        <f>Jahr_10</f>
        <v/>
      </c>
      <c r="N118" s="125"/>
      <c r="BC118" s="6"/>
    </row>
    <row r="119" spans="1:55" x14ac:dyDescent="0.25">
      <c r="A119" s="5"/>
      <c r="B119" s="209"/>
      <c r="C119" s="44" t="s">
        <v>90</v>
      </c>
      <c r="D119" s="49" t="str">
        <f ca="1">IF(IFERROR(T(INDIRECT(D$8&amp;"!$B$89"))="Energieverbrauch und -erzeugung",TRUE),IFERROR(N(INDIRECT(D$8&amp;"!$D$106")),""),IF(IFERROR(T(INDIRECT(D$8&amp;"!$B$102"))="Energieverbrauch und -erzeugung",TRUE),IFERROR(N(INDIRECT(D$8&amp;"!$D$119")),""),#N/A))</f>
        <v/>
      </c>
      <c r="E119" s="49" t="str">
        <f t="shared" ref="E119:M119" ca="1" si="65">IF(IFERROR(T(INDIRECT(E$8&amp;"!$B$89"))="Energieverbrauch und -erzeugung",TRUE),IFERROR(N(INDIRECT(E$8&amp;"!$D$106")),""),IF(IFERROR(T(INDIRECT(E$8&amp;"!$B$102"))="Energieverbrauch und -erzeugung",TRUE),IFERROR(N(INDIRECT(E$8&amp;"!$D$119")),""),#N/A))</f>
        <v/>
      </c>
      <c r="F119" s="49" t="str">
        <f t="shared" ca="1" si="65"/>
        <v/>
      </c>
      <c r="G119" s="49" t="str">
        <f t="shared" ca="1" si="65"/>
        <v/>
      </c>
      <c r="H119" s="49" t="str">
        <f t="shared" ca="1" si="65"/>
        <v/>
      </c>
      <c r="I119" s="49" t="str">
        <f t="shared" ca="1" si="65"/>
        <v/>
      </c>
      <c r="J119" s="49" t="str">
        <f t="shared" ca="1" si="65"/>
        <v/>
      </c>
      <c r="K119" s="49" t="str">
        <f t="shared" ca="1" si="65"/>
        <v/>
      </c>
      <c r="L119" s="49" t="str">
        <f t="shared" ca="1" si="65"/>
        <v/>
      </c>
      <c r="M119" s="49" t="str">
        <f t="shared" ca="1" si="65"/>
        <v/>
      </c>
      <c r="N119" s="125"/>
      <c r="BC119" s="6"/>
    </row>
    <row r="120" spans="1:55" ht="18.600000000000001" customHeight="1" x14ac:dyDescent="0.25">
      <c r="A120" s="5"/>
      <c r="B120" s="209"/>
      <c r="C120" s="37" t="s">
        <v>67</v>
      </c>
      <c r="D120" s="35" t="str">
        <f ca="1">IF(IFERROR(T(INDIRECT(D$8&amp;"!$B$89"))="Energieverbrauch und -erzeugung",TRUE),IFERROR(N(INDIRECT(D$8&amp;"!$D$104")),""),IF(IFERROR(T(INDIRECT(D$8&amp;"!$B$102"))="Energieverbrauch und -erzeugung",TRUE),IFERROR(N(INDIRECT(D$8&amp;"!$D$117")),""),#N/A))</f>
        <v/>
      </c>
      <c r="E120" s="35" t="str">
        <f t="shared" ref="E120:M120" ca="1" si="66">IF(IFERROR(T(INDIRECT(E$8&amp;"!$B$89"))="Energieverbrauch und -erzeugung",TRUE),IFERROR(N(INDIRECT(E$8&amp;"!$D$104")),""),IF(IFERROR(T(INDIRECT(E$8&amp;"!$B$102"))="Energieverbrauch und -erzeugung",TRUE),IFERROR(N(INDIRECT(E$8&amp;"!$D$117")),""),#N/A))</f>
        <v/>
      </c>
      <c r="F120" s="35" t="str">
        <f t="shared" ca="1" si="66"/>
        <v/>
      </c>
      <c r="G120" s="35" t="str">
        <f t="shared" ca="1" si="66"/>
        <v/>
      </c>
      <c r="H120" s="35" t="str">
        <f t="shared" ca="1" si="66"/>
        <v/>
      </c>
      <c r="I120" s="35" t="str">
        <f t="shared" ca="1" si="66"/>
        <v/>
      </c>
      <c r="J120" s="35" t="str">
        <f t="shared" ca="1" si="66"/>
        <v/>
      </c>
      <c r="K120" s="35" t="str">
        <f t="shared" ca="1" si="66"/>
        <v/>
      </c>
      <c r="L120" s="35" t="str">
        <f t="shared" ca="1" si="66"/>
        <v/>
      </c>
      <c r="M120" s="35" t="str">
        <f t="shared" ca="1" si="66"/>
        <v/>
      </c>
      <c r="N120" s="125"/>
      <c r="BC120" s="6"/>
    </row>
    <row r="121" spans="1:55" ht="29.1" customHeight="1" x14ac:dyDescent="0.25">
      <c r="A121" s="5"/>
      <c r="B121" s="110"/>
      <c r="C121" s="111"/>
      <c r="D121" s="3"/>
      <c r="E121" s="3"/>
      <c r="F121" s="3"/>
      <c r="G121" s="3"/>
      <c r="H121" s="3"/>
      <c r="I121" s="3"/>
      <c r="J121" s="3"/>
      <c r="K121" s="3"/>
      <c r="L121" s="3"/>
      <c r="M121" s="3"/>
      <c r="N121" s="125"/>
      <c r="BC121" s="6"/>
    </row>
    <row r="122" spans="1:55" x14ac:dyDescent="0.25">
      <c r="A122" s="5"/>
      <c r="B122" s="110"/>
      <c r="C122" s="122"/>
      <c r="D122" s="200" t="s">
        <v>94</v>
      </c>
      <c r="E122" s="200"/>
      <c r="F122" s="200"/>
      <c r="G122" s="200"/>
      <c r="H122" s="200"/>
      <c r="I122" s="200"/>
      <c r="J122" s="200"/>
      <c r="K122" s="200"/>
      <c r="L122" s="200"/>
      <c r="M122" s="200"/>
      <c r="N122" s="125"/>
      <c r="BC122" s="6"/>
    </row>
    <row r="123" spans="1:55" ht="15.75" thickBot="1" x14ac:dyDescent="0.3">
      <c r="A123" s="5"/>
      <c r="B123" s="211" t="s">
        <v>78</v>
      </c>
      <c r="C123" s="17" t="s">
        <v>73</v>
      </c>
      <c r="D123" s="38" t="str">
        <f>Jahr_1</f>
        <v/>
      </c>
      <c r="E123" s="38" t="str">
        <f>Jahr_2</f>
        <v/>
      </c>
      <c r="F123" s="38" t="str">
        <f>Jahr_3</f>
        <v/>
      </c>
      <c r="G123" s="38" t="str">
        <f>Jahr_4</f>
        <v/>
      </c>
      <c r="H123" s="38" t="str">
        <f>Jahr_5</f>
        <v/>
      </c>
      <c r="I123" s="38" t="str">
        <f>Jahr_6</f>
        <v/>
      </c>
      <c r="J123" s="38" t="str">
        <f>Jahr_7</f>
        <v/>
      </c>
      <c r="K123" s="38" t="str">
        <f>Jahr_8</f>
        <v/>
      </c>
      <c r="L123" s="38" t="str">
        <f>Jahr_9</f>
        <v/>
      </c>
      <c r="M123" s="123" t="str">
        <f>Jahr_10</f>
        <v/>
      </c>
      <c r="N123" s="125"/>
      <c r="BC123" s="6"/>
    </row>
    <row r="124" spans="1:55" x14ac:dyDescent="0.25">
      <c r="A124" s="5"/>
      <c r="B124" s="212"/>
      <c r="C124" s="44" t="s">
        <v>33</v>
      </c>
      <c r="D124" s="49" t="str">
        <f ca="1">IF(IFERROR(T(INDIRECT(D$8&amp;"!$B$89"))="Energieverbrauch und -erzeugung",TRUE),IFERROR(N(INDIRECT(D$8&amp;"!$D$111")),""),IF(IFERROR(T(INDIRECT(D$8&amp;"!$B$102"))="Energieverbrauch und -erzeugung",TRUE),IFERROR(N(INDIRECT(D$8&amp;"!$D$124")),""),#N/A))</f>
        <v/>
      </c>
      <c r="E124" s="49" t="str">
        <f t="shared" ref="E124:M124" ca="1" si="67">IF(IFERROR(T(INDIRECT(E$8&amp;"!$B$89"))="Energieverbrauch und -erzeugung",TRUE),IFERROR(N(INDIRECT(E$8&amp;"!$D$111")),""),IF(IFERROR(T(INDIRECT(E$8&amp;"!$B$102"))="Energieverbrauch und -erzeugung",TRUE),IFERROR(N(INDIRECT(E$8&amp;"!$D$124")),""),#N/A))</f>
        <v/>
      </c>
      <c r="F124" s="49" t="str">
        <f t="shared" ca="1" si="67"/>
        <v/>
      </c>
      <c r="G124" s="49" t="str">
        <f t="shared" ca="1" si="67"/>
        <v/>
      </c>
      <c r="H124" s="49" t="str">
        <f t="shared" ca="1" si="67"/>
        <v/>
      </c>
      <c r="I124" s="49" t="str">
        <f t="shared" ca="1" si="67"/>
        <v/>
      </c>
      <c r="J124" s="49" t="str">
        <f t="shared" ca="1" si="67"/>
        <v/>
      </c>
      <c r="K124" s="49" t="str">
        <f t="shared" ca="1" si="67"/>
        <v/>
      </c>
      <c r="L124" s="49" t="str">
        <f t="shared" ca="1" si="67"/>
        <v/>
      </c>
      <c r="M124" s="49" t="str">
        <f t="shared" ca="1" si="67"/>
        <v/>
      </c>
      <c r="N124" s="125"/>
      <c r="BC124" s="6"/>
    </row>
    <row r="125" spans="1:55" x14ac:dyDescent="0.25">
      <c r="A125" s="5"/>
      <c r="B125" s="212"/>
      <c r="C125" s="44" t="s">
        <v>74</v>
      </c>
      <c r="D125" s="49" t="str">
        <f ca="1">IF(IFERROR(T(INDIRECT(D$8&amp;"!$B$89"))="Energieverbrauch und -erzeugung",TRUE),IFERROR(N(INDIRECT(D$8&amp;"!$D$112")),""),IF(IFERROR(T(INDIRECT(D$8&amp;"!$B$102"))="Energieverbrauch und -erzeugung",TRUE),IFERROR(N(INDIRECT(D$8&amp;"!$D$125")),""),#N/A))</f>
        <v/>
      </c>
      <c r="E125" s="49" t="str">
        <f t="shared" ref="E125:M125" ca="1" si="68">IF(IFERROR(T(INDIRECT(E$8&amp;"!$B$89"))="Energieverbrauch und -erzeugung",TRUE),IFERROR(N(INDIRECT(E$8&amp;"!$D$112")),""),IF(IFERROR(T(INDIRECT(E$8&amp;"!$B$102"))="Energieverbrauch und -erzeugung",TRUE),IFERROR(N(INDIRECT(E$8&amp;"!$D$125")),""),#N/A))</f>
        <v/>
      </c>
      <c r="F125" s="49" t="str">
        <f t="shared" ca="1" si="68"/>
        <v/>
      </c>
      <c r="G125" s="49" t="str">
        <f t="shared" ca="1" si="68"/>
        <v/>
      </c>
      <c r="H125" s="49" t="str">
        <f t="shared" ca="1" si="68"/>
        <v/>
      </c>
      <c r="I125" s="49" t="str">
        <f t="shared" ca="1" si="68"/>
        <v/>
      </c>
      <c r="J125" s="49" t="str">
        <f t="shared" ca="1" si="68"/>
        <v/>
      </c>
      <c r="K125" s="49" t="str">
        <f t="shared" ca="1" si="68"/>
        <v/>
      </c>
      <c r="L125" s="49" t="str">
        <f t="shared" ca="1" si="68"/>
        <v/>
      </c>
      <c r="M125" s="49" t="str">
        <f t="shared" ca="1" si="68"/>
        <v/>
      </c>
      <c r="N125" s="125"/>
      <c r="BC125" s="6"/>
    </row>
    <row r="126" spans="1:55" x14ac:dyDescent="0.25">
      <c r="A126" s="5"/>
      <c r="B126" s="212"/>
      <c r="C126" s="45" t="s">
        <v>68</v>
      </c>
      <c r="D126" s="35" t="str">
        <f ca="1">IF(IFERROR(T(INDIRECT(D$8&amp;"!$B$89"))="Energieverbrauch und -erzeugung",TRUE),IFERROR(N(INDIRECT(D$8&amp;"!$D$109")),""),IF(IFERROR(T(INDIRECT(D$8&amp;"!$B$102"))="Energieverbrauch und -erzeugung",TRUE),IFERROR(N(INDIRECT(D$8&amp;"!$D$122")),""),#N/A))</f>
        <v/>
      </c>
      <c r="E126" s="35" t="str">
        <f t="shared" ref="E126:M126" ca="1" si="69">IF(IFERROR(T(INDIRECT(E$8&amp;"!$B$89"))="Energieverbrauch und -erzeugung",TRUE),IFERROR(N(INDIRECT(E$8&amp;"!$D$109")),""),IF(IFERROR(T(INDIRECT(E$8&amp;"!$B$102"))="Energieverbrauch und -erzeugung",TRUE),IFERROR(N(INDIRECT(E$8&amp;"!$D$122")),""),#N/A))</f>
        <v/>
      </c>
      <c r="F126" s="35" t="str">
        <f t="shared" ca="1" si="69"/>
        <v/>
      </c>
      <c r="G126" s="35" t="str">
        <f t="shared" ca="1" si="69"/>
        <v/>
      </c>
      <c r="H126" s="35" t="str">
        <f t="shared" ca="1" si="69"/>
        <v/>
      </c>
      <c r="I126" s="35" t="str">
        <f t="shared" ca="1" si="69"/>
        <v/>
      </c>
      <c r="J126" s="35" t="str">
        <f t="shared" ca="1" si="69"/>
        <v/>
      </c>
      <c r="K126" s="35" t="str">
        <f t="shared" ca="1" si="69"/>
        <v/>
      </c>
      <c r="L126" s="35" t="str">
        <f t="shared" ca="1" si="69"/>
        <v/>
      </c>
      <c r="M126" s="35" t="str">
        <f t="shared" ca="1" si="69"/>
        <v/>
      </c>
      <c r="N126" s="126"/>
      <c r="BC126" s="6"/>
    </row>
    <row r="127" spans="1:55" ht="15.75" thickBot="1" x14ac:dyDescent="0.3">
      <c r="A127" s="8"/>
      <c r="B127" s="11"/>
      <c r="C127" s="9"/>
      <c r="D127" s="10"/>
      <c r="E127" s="10"/>
      <c r="F127" s="10"/>
      <c r="G127" s="10"/>
      <c r="H127" s="10"/>
      <c r="I127" s="10"/>
      <c r="J127" s="10"/>
      <c r="K127" s="10"/>
      <c r="L127" s="10"/>
      <c r="M127" s="10"/>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2"/>
    </row>
  </sheetData>
  <sheetProtection sheet="1" scenarios="1"/>
  <mergeCells count="36">
    <mergeCell ref="D77:M77"/>
    <mergeCell ref="D105:M105"/>
    <mergeCell ref="B32:C32"/>
    <mergeCell ref="B33:C33"/>
    <mergeCell ref="B34:C34"/>
    <mergeCell ref="D40:M40"/>
    <mergeCell ref="B42:C42"/>
    <mergeCell ref="B43:C43"/>
    <mergeCell ref="B69:B73"/>
    <mergeCell ref="B60:B68"/>
    <mergeCell ref="B51:B54"/>
    <mergeCell ref="B44:C44"/>
    <mergeCell ref="D58:M58"/>
    <mergeCell ref="B36:C36"/>
    <mergeCell ref="B46:C46"/>
    <mergeCell ref="B106:B115"/>
    <mergeCell ref="D117:M117"/>
    <mergeCell ref="B118:B120"/>
    <mergeCell ref="B123:B126"/>
    <mergeCell ref="D122:M122"/>
    <mergeCell ref="D20:M20"/>
    <mergeCell ref="B22:C22"/>
    <mergeCell ref="B23:C23"/>
    <mergeCell ref="B24:C24"/>
    <mergeCell ref="D30:M30"/>
    <mergeCell ref="B26:C26"/>
    <mergeCell ref="B17:C17"/>
    <mergeCell ref="O2:W5"/>
    <mergeCell ref="B10:C10"/>
    <mergeCell ref="B11:C11"/>
    <mergeCell ref="D7:M7"/>
    <mergeCell ref="B4:I4"/>
    <mergeCell ref="B9:C9"/>
    <mergeCell ref="B16:C16"/>
    <mergeCell ref="B13:C13"/>
    <mergeCell ref="B14:C14"/>
  </mergeCells>
  <phoneticPr fontId="2" type="noConversion"/>
  <conditionalFormatting sqref="B10:B17">
    <cfRule type="expression" dxfId="58" priority="9">
      <formula>$D$9="nein"</formula>
    </cfRule>
  </conditionalFormatting>
  <conditionalFormatting sqref="B23:B26">
    <cfRule type="expression" dxfId="57" priority="50">
      <formula>$D$9="nein"</formula>
    </cfRule>
  </conditionalFormatting>
  <conditionalFormatting sqref="B33:B36">
    <cfRule type="expression" dxfId="56" priority="47">
      <formula>$D$9="nein"</formula>
    </cfRule>
  </conditionalFormatting>
  <conditionalFormatting sqref="B38">
    <cfRule type="expression" dxfId="55" priority="55">
      <formula>$D$9="nein"</formula>
    </cfRule>
  </conditionalFormatting>
  <conditionalFormatting sqref="B43:B46">
    <cfRule type="expression" dxfId="54" priority="44">
      <formula>$D$9="nein"</formula>
    </cfRule>
  </conditionalFormatting>
  <conditionalFormatting sqref="B51:C54">
    <cfRule type="expression" dxfId="53" priority="64">
      <formula>$E$10="nein"</formula>
    </cfRule>
  </conditionalFormatting>
  <conditionalFormatting sqref="B69:C69 C70:C73">
    <cfRule type="expression" dxfId="52" priority="72">
      <formula>$D$59="nein"</formula>
    </cfRule>
  </conditionalFormatting>
  <conditionalFormatting sqref="B74:C74">
    <cfRule type="expression" dxfId="51" priority="71">
      <formula>$D$59="nein"</formula>
    </cfRule>
  </conditionalFormatting>
  <conditionalFormatting sqref="C50">
    <cfRule type="expression" dxfId="50" priority="65">
      <formula>$E$10="nein"</formula>
    </cfRule>
  </conditionalFormatting>
  <conditionalFormatting sqref="C18:G19 B47:G47">
    <cfRule type="expression" dxfId="49" priority="18">
      <formula>$E$9="nein"</formula>
    </cfRule>
  </conditionalFormatting>
  <conditionalFormatting sqref="C27:G29">
    <cfRule type="expression" dxfId="48" priority="22">
      <formula>$E$9="nein"</formula>
    </cfRule>
  </conditionalFormatting>
  <conditionalFormatting sqref="C37:G37">
    <cfRule type="expression" dxfId="47" priority="20">
      <formula>$E$9="nein"</formula>
    </cfRule>
  </conditionalFormatting>
  <conditionalFormatting sqref="C55:G55">
    <cfRule type="expression" dxfId="46" priority="16">
      <formula>$E$9="nein"</formula>
    </cfRule>
  </conditionalFormatting>
  <conditionalFormatting sqref="D38:M39">
    <cfRule type="expression" dxfId="45" priority="49">
      <formula>$E$9="nein"</formula>
    </cfRule>
  </conditionalFormatting>
  <conditionalFormatting sqref="D107:M115">
    <cfRule type="expression" dxfId="44" priority="15">
      <formula>ISNA(D107)</formula>
    </cfRule>
  </conditionalFormatting>
  <conditionalFormatting sqref="D119:M120">
    <cfRule type="expression" dxfId="43" priority="14">
      <formula>ISNA(D119)</formula>
    </cfRule>
  </conditionalFormatting>
  <conditionalFormatting sqref="D124:M126">
    <cfRule type="expression" dxfId="42" priority="13">
      <formula>ISNA(D124)</formula>
    </cfRule>
  </conditionalFormatting>
  <conditionalFormatting sqref="E13:M14">
    <cfRule type="cellIs" dxfId="41" priority="1" operator="greaterThan">
      <formula>0</formula>
    </cfRule>
    <cfRule type="cellIs" dxfId="40" priority="2" operator="lessThan">
      <formula>0</formula>
    </cfRule>
    <cfRule type="cellIs" dxfId="39" priority="3" operator="equal">
      <formula>0</formula>
    </cfRule>
  </conditionalFormatting>
  <conditionalFormatting sqref="E16:M17">
    <cfRule type="cellIs" dxfId="38" priority="4" operator="greaterThan">
      <formula>0</formula>
    </cfRule>
    <cfRule type="cellIs" dxfId="37" priority="5" operator="lessThan">
      <formula>0</formula>
    </cfRule>
    <cfRule type="cellIs" dxfId="36" priority="6" operator="equal">
      <formula>0</formula>
    </cfRule>
  </conditionalFormatting>
  <conditionalFormatting sqref="E99:M99">
    <cfRule type="expression" dxfId="35" priority="10">
      <formula>$D$5="nein"</formula>
    </cfRule>
  </conditionalFormatting>
  <conditionalFormatting sqref="G18:G19 G27:G29">
    <cfRule type="expression" dxfId="34" priority="69">
      <formula>$E$9="nein"</formula>
    </cfRule>
  </conditionalFormatting>
  <conditionalFormatting sqref="G37">
    <cfRule type="expression" dxfId="33" priority="21">
      <formula>$E$9="nein"</formula>
    </cfRule>
  </conditionalFormatting>
  <conditionalFormatting sqref="G47">
    <cfRule type="expression" dxfId="32" priority="19">
      <formula>$E$9="nein"</formula>
    </cfRule>
  </conditionalFormatting>
  <conditionalFormatting sqref="G55">
    <cfRule type="expression" dxfId="31" priority="17">
      <formula>$E$9="nein"</formula>
    </cfRule>
  </conditionalFormatting>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70DC-33BD-4F8E-902B-512E14252899}">
  <sheetPr>
    <tabColor theme="7"/>
  </sheetPr>
  <dimension ref="A1:BC127"/>
  <sheetViews>
    <sheetView showGridLines="0" zoomScaleNormal="100" workbookViewId="0"/>
  </sheetViews>
  <sheetFormatPr baseColWidth="10" defaultRowHeight="15" x14ac:dyDescent="0.25"/>
  <cols>
    <col min="2" max="2" width="10.85546875" customWidth="1"/>
    <col min="3" max="3" width="45.85546875" customWidth="1"/>
    <col min="4" max="7" width="10.85546875" customWidth="1"/>
    <col min="14" max="14" width="7.5703125" customWidth="1"/>
    <col min="17" max="17" width="11.28515625" bestFit="1" customWidth="1"/>
  </cols>
  <sheetData>
    <row r="1" spans="1:55" ht="6.95" customHeight="1" x14ac:dyDescent="0.25"/>
    <row r="2" spans="1:55" ht="6.95" customHeight="1" x14ac:dyDescent="0.25">
      <c r="O2" s="194" t="s">
        <v>136</v>
      </c>
      <c r="P2" s="194"/>
      <c r="Q2" s="194"/>
      <c r="R2" s="194"/>
      <c r="S2" s="194"/>
      <c r="T2" s="194"/>
      <c r="U2" s="194"/>
      <c r="V2" s="194"/>
      <c r="W2" s="194"/>
    </row>
    <row r="3" spans="1:55" ht="6.95" customHeight="1" x14ac:dyDescent="0.25">
      <c r="O3" s="194"/>
      <c r="P3" s="194"/>
      <c r="Q3" s="194"/>
      <c r="R3" s="194"/>
      <c r="S3" s="194"/>
      <c r="T3" s="194"/>
      <c r="U3" s="194"/>
      <c r="V3" s="194"/>
      <c r="W3" s="194"/>
    </row>
    <row r="4" spans="1:55" ht="21" x14ac:dyDescent="0.35">
      <c r="B4" s="201" t="s">
        <v>149</v>
      </c>
      <c r="C4" s="201"/>
      <c r="D4" s="201"/>
      <c r="E4" s="201"/>
      <c r="F4" s="201"/>
      <c r="G4" s="201"/>
      <c r="H4" s="201"/>
      <c r="I4" s="201"/>
      <c r="O4" s="194"/>
      <c r="P4" s="194"/>
      <c r="Q4" s="194"/>
      <c r="R4" s="194"/>
      <c r="S4" s="194"/>
      <c r="T4" s="194"/>
      <c r="U4" s="194"/>
      <c r="V4" s="194"/>
      <c r="W4" s="194"/>
    </row>
    <row r="5" spans="1:55" ht="15.75" thickBot="1" x14ac:dyDescent="0.3">
      <c r="O5" s="195"/>
      <c r="P5" s="195"/>
      <c r="Q5" s="195"/>
      <c r="R5" s="195"/>
      <c r="S5" s="195"/>
      <c r="T5" s="195"/>
      <c r="U5" s="195"/>
      <c r="V5" s="195"/>
      <c r="W5" s="195"/>
    </row>
    <row r="6" spans="1:55" ht="18.75" x14ac:dyDescent="0.25">
      <c r="A6" s="28"/>
      <c r="B6" s="29" t="s">
        <v>132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1"/>
    </row>
    <row r="7" spans="1:55" ht="24.95" customHeight="1" x14ac:dyDescent="0.25">
      <c r="A7" s="5"/>
      <c r="D7" s="200" t="s">
        <v>50</v>
      </c>
      <c r="E7" s="200"/>
      <c r="F7" s="200"/>
      <c r="G7" s="200"/>
      <c r="H7" s="200"/>
      <c r="I7" s="200"/>
      <c r="J7" s="200"/>
      <c r="K7" s="200"/>
      <c r="L7" s="200"/>
      <c r="M7" s="200"/>
      <c r="N7" s="124"/>
      <c r="BC7" s="6"/>
    </row>
    <row r="8" spans="1:55" ht="24.95" customHeight="1" thickBot="1" x14ac:dyDescent="0.3">
      <c r="A8" s="5"/>
      <c r="B8" s="101"/>
      <c r="C8" s="102"/>
      <c r="D8" s="38" t="str">
        <f>Jahr_1</f>
        <v/>
      </c>
      <c r="E8" s="38" t="str">
        <f>Jahr_2</f>
        <v/>
      </c>
      <c r="F8" s="38" t="str">
        <f>Jahr_3</f>
        <v/>
      </c>
      <c r="G8" s="38" t="str">
        <f>Jahr_4</f>
        <v/>
      </c>
      <c r="H8" s="38" t="str">
        <f>Jahr_5</f>
        <v/>
      </c>
      <c r="I8" s="38" t="str">
        <f>Jahr_6</f>
        <v/>
      </c>
      <c r="J8" s="38" t="str">
        <f>Jahr_7</f>
        <v/>
      </c>
      <c r="K8" s="38" t="str">
        <f>Jahr_8</f>
        <v/>
      </c>
      <c r="L8" s="38" t="str">
        <f>Jahr_9</f>
        <v/>
      </c>
      <c r="M8" s="123" t="str">
        <f>Jahr_10</f>
        <v/>
      </c>
      <c r="N8" s="125"/>
      <c r="BC8" s="6"/>
    </row>
    <row r="9" spans="1:55" ht="24.95" customHeight="1" x14ac:dyDescent="0.25">
      <c r="A9" s="5"/>
      <c r="B9" s="202" t="s">
        <v>57</v>
      </c>
      <c r="C9" s="203"/>
      <c r="D9" s="135" t="str">
        <f t="shared" ref="D9:M9" ca="1" si="0">IF(IFERROR(T(INDIRECT(D$8&amp;"!$AC$3"))="Ergebnisse market-based",TRUE),IFERROR(N(INDIRECT(D$8&amp;"!$AE$16")),""),"k.A.")</f>
        <v/>
      </c>
      <c r="E9" s="135" t="str">
        <f t="shared" ca="1" si="0"/>
        <v/>
      </c>
      <c r="F9" s="135" t="str">
        <f t="shared" ca="1" si="0"/>
        <v/>
      </c>
      <c r="G9" s="135" t="str">
        <f t="shared" ca="1" si="0"/>
        <v/>
      </c>
      <c r="H9" s="135" t="str">
        <f t="shared" ca="1" si="0"/>
        <v/>
      </c>
      <c r="I9" s="135" t="str">
        <f t="shared" ca="1" si="0"/>
        <v/>
      </c>
      <c r="J9" s="135" t="str">
        <f t="shared" ca="1" si="0"/>
        <v/>
      </c>
      <c r="K9" s="135" t="str">
        <f t="shared" ca="1" si="0"/>
        <v/>
      </c>
      <c r="L9" s="135" t="str">
        <f t="shared" ca="1" si="0"/>
        <v/>
      </c>
      <c r="M9" s="135" t="str">
        <f t="shared" ca="1" si="0"/>
        <v/>
      </c>
      <c r="N9" s="125"/>
      <c r="BC9" s="6"/>
    </row>
    <row r="10" spans="1:55" ht="24.95" customHeight="1" x14ac:dyDescent="0.25">
      <c r="A10" s="5"/>
      <c r="B10" s="196" t="s">
        <v>55</v>
      </c>
      <c r="C10" s="197"/>
      <c r="D10" s="46" t="str">
        <f ca="1">IF(IFERROR(T(INDIRECT(D$8&amp;"!$AC$3"))="Ergebnisse market-based",TRUE),IFERROR(N(INDIRECT(D$8&amp;"!$AE$17")),""),"k.A.")</f>
        <v/>
      </c>
      <c r="E10" s="46" t="str">
        <f t="shared" ref="E10:M10" ca="1" si="1">IF(IFERROR(T(INDIRECT(E$8&amp;"!$AC$3"))="Ergebnisse market-based",TRUE),IFERROR(N(INDIRECT(E$8&amp;"!$AE$17")),""),"k.A.")</f>
        <v/>
      </c>
      <c r="F10" s="46" t="str">
        <f t="shared" ca="1" si="1"/>
        <v/>
      </c>
      <c r="G10" s="46" t="str">
        <f t="shared" ca="1" si="1"/>
        <v/>
      </c>
      <c r="H10" s="46" t="str">
        <f t="shared" ca="1" si="1"/>
        <v/>
      </c>
      <c r="I10" s="46" t="str">
        <f t="shared" ca="1" si="1"/>
        <v/>
      </c>
      <c r="J10" s="46" t="str">
        <f t="shared" ca="1" si="1"/>
        <v/>
      </c>
      <c r="K10" s="46" t="str">
        <f t="shared" ca="1" si="1"/>
        <v/>
      </c>
      <c r="L10" s="46" t="str">
        <f t="shared" ca="1" si="1"/>
        <v/>
      </c>
      <c r="M10" s="46" t="str">
        <f t="shared" ca="1" si="1"/>
        <v/>
      </c>
      <c r="N10" s="125"/>
      <c r="BC10" s="6"/>
    </row>
    <row r="11" spans="1:55" ht="24.95" customHeight="1" x14ac:dyDescent="0.25">
      <c r="A11" s="5"/>
      <c r="B11" s="198" t="s">
        <v>56</v>
      </c>
      <c r="C11" s="199"/>
      <c r="D11" s="47" t="str">
        <f t="shared" ref="D11:M11" ca="1" si="2">IF(IFERROR(T(INDIRECT(D$8&amp;"!$AC$3"))="Ergebnisse market-based",TRUE),IFERROR(N(INDIRECT(D$8&amp;"!$AE$18")),""),"k.A.")</f>
        <v/>
      </c>
      <c r="E11" s="47" t="str">
        <f t="shared" ca="1" si="2"/>
        <v/>
      </c>
      <c r="F11" s="47" t="str">
        <f t="shared" ca="1" si="2"/>
        <v/>
      </c>
      <c r="G11" s="47" t="str">
        <f t="shared" ca="1" si="2"/>
        <v/>
      </c>
      <c r="H11" s="47" t="str">
        <f t="shared" ca="1" si="2"/>
        <v/>
      </c>
      <c r="I11" s="47" t="str">
        <f t="shared" ca="1" si="2"/>
        <v/>
      </c>
      <c r="J11" s="47" t="str">
        <f t="shared" ca="1" si="2"/>
        <v/>
      </c>
      <c r="K11" s="47" t="str">
        <f t="shared" ca="1" si="2"/>
        <v/>
      </c>
      <c r="L11" s="47" t="str">
        <f t="shared" ca="1" si="2"/>
        <v/>
      </c>
      <c r="M11" s="47" t="str">
        <f t="shared" ca="1" si="2"/>
        <v/>
      </c>
      <c r="N11" s="126"/>
      <c r="BC11" s="6"/>
    </row>
    <row r="12" spans="1:55" ht="6.95" customHeight="1" thickBot="1" x14ac:dyDescent="0.3">
      <c r="A12" s="5"/>
      <c r="B12" s="157"/>
      <c r="C12" s="157"/>
      <c r="D12" s="158"/>
      <c r="E12" s="158"/>
      <c r="F12" s="158"/>
      <c r="G12" s="158"/>
      <c r="H12" s="158"/>
      <c r="I12" s="158"/>
      <c r="J12" s="158"/>
      <c r="K12" s="158"/>
      <c r="L12" s="158"/>
      <c r="M12" s="158"/>
      <c r="BC12" s="6"/>
    </row>
    <row r="13" spans="1:55" ht="17.45" customHeight="1" thickBot="1" x14ac:dyDescent="0.3">
      <c r="A13" s="5"/>
      <c r="B13" s="192" t="s">
        <v>165</v>
      </c>
      <c r="C13" s="193"/>
      <c r="D13" s="159"/>
      <c r="E13" s="161" t="str">
        <f t="shared" ref="E13:M13" ca="1" si="3">IFERROR((E$9-D$9)/D$9,IF(AND($D$9="k.A.",ISNUMBER(E$9)),"k.A.",""))</f>
        <v/>
      </c>
      <c r="F13" s="161" t="str">
        <f t="shared" ca="1" si="3"/>
        <v/>
      </c>
      <c r="G13" s="161" t="str">
        <f t="shared" ca="1" si="3"/>
        <v/>
      </c>
      <c r="H13" s="161" t="str">
        <f t="shared" ca="1" si="3"/>
        <v/>
      </c>
      <c r="I13" s="161" t="str">
        <f t="shared" ca="1" si="3"/>
        <v/>
      </c>
      <c r="J13" s="161" t="str">
        <f t="shared" ca="1" si="3"/>
        <v/>
      </c>
      <c r="K13" s="161" t="str">
        <f t="shared" ca="1" si="3"/>
        <v/>
      </c>
      <c r="L13" s="161" t="str">
        <f t="shared" ca="1" si="3"/>
        <v/>
      </c>
      <c r="M13" s="161" t="str">
        <f t="shared" ca="1" si="3"/>
        <v/>
      </c>
      <c r="BC13" s="6"/>
    </row>
    <row r="14" spans="1:55" ht="17.45" customHeight="1" thickBot="1" x14ac:dyDescent="0.3">
      <c r="A14" s="5"/>
      <c r="B14" s="192" t="s">
        <v>166</v>
      </c>
      <c r="C14" s="193"/>
      <c r="D14" s="159"/>
      <c r="E14" s="161" t="str">
        <f t="shared" ref="E14:M14" ca="1" si="4">IFERROR((E$9-$D$9)/$D$9,IF(AND($D$9="k.A.",ISNUMBER(E$9)),"k.A.",""))</f>
        <v/>
      </c>
      <c r="F14" s="161" t="str">
        <f t="shared" ca="1" si="4"/>
        <v/>
      </c>
      <c r="G14" s="161" t="str">
        <f t="shared" ca="1" si="4"/>
        <v/>
      </c>
      <c r="H14" s="161" t="str">
        <f t="shared" ca="1" si="4"/>
        <v/>
      </c>
      <c r="I14" s="161" t="str">
        <f t="shared" ca="1" si="4"/>
        <v/>
      </c>
      <c r="J14" s="161" t="str">
        <f t="shared" ca="1" si="4"/>
        <v/>
      </c>
      <c r="K14" s="161" t="str">
        <f t="shared" ca="1" si="4"/>
        <v/>
      </c>
      <c r="L14" s="161" t="str">
        <f t="shared" ca="1" si="4"/>
        <v/>
      </c>
      <c r="M14" s="161" t="str">
        <f t="shared" ca="1" si="4"/>
        <v/>
      </c>
      <c r="BC14" s="6"/>
    </row>
    <row r="15" spans="1:55" ht="6.95" customHeight="1" thickBot="1" x14ac:dyDescent="0.3">
      <c r="A15" s="5"/>
      <c r="B15" s="157"/>
      <c r="C15" s="157"/>
      <c r="D15" s="158"/>
      <c r="E15" s="158"/>
      <c r="F15" s="158"/>
      <c r="G15" s="158"/>
      <c r="H15" s="158"/>
      <c r="I15" s="158"/>
      <c r="J15" s="158"/>
      <c r="K15" s="158"/>
      <c r="L15" s="158"/>
      <c r="M15" s="158"/>
      <c r="BC15" s="6"/>
    </row>
    <row r="16" spans="1:55" ht="17.45" customHeight="1" thickBot="1" x14ac:dyDescent="0.3">
      <c r="A16" s="5"/>
      <c r="B16" s="192" t="s">
        <v>161</v>
      </c>
      <c r="C16" s="193"/>
      <c r="D16" s="159"/>
      <c r="E16" s="161" t="str">
        <f ca="1">IFERROR((E$11-D$11)/D$11,IF(AND($D$11="k.A.",ISNUMBER(E$11)),"k.A.",""))</f>
        <v/>
      </c>
      <c r="F16" s="161" t="str">
        <f t="shared" ref="F16:M16" ca="1" si="5">IFERROR((F$11-E$11)/E$11,IF(AND($D$11="k.A.",ISNUMBER(F$11)),"k.A.",""))</f>
        <v/>
      </c>
      <c r="G16" s="161" t="str">
        <f t="shared" ca="1" si="5"/>
        <v/>
      </c>
      <c r="H16" s="161" t="str">
        <f t="shared" ca="1" si="5"/>
        <v/>
      </c>
      <c r="I16" s="161" t="str">
        <f t="shared" ca="1" si="5"/>
        <v/>
      </c>
      <c r="J16" s="161" t="str">
        <f t="shared" ca="1" si="5"/>
        <v/>
      </c>
      <c r="K16" s="161" t="str">
        <f t="shared" ca="1" si="5"/>
        <v/>
      </c>
      <c r="L16" s="161" t="str">
        <f t="shared" ca="1" si="5"/>
        <v/>
      </c>
      <c r="M16" s="161" t="str">
        <f t="shared" ca="1" si="5"/>
        <v/>
      </c>
      <c r="BC16" s="6"/>
    </row>
    <row r="17" spans="1:55" ht="17.45" customHeight="1" thickBot="1" x14ac:dyDescent="0.3">
      <c r="A17" s="5"/>
      <c r="B17" s="192" t="s">
        <v>162</v>
      </c>
      <c r="C17" s="193"/>
      <c r="D17" s="159"/>
      <c r="E17" s="161" t="str">
        <f ca="1">IFERROR((E$11-$D$11)/$D$11,IF(AND($D$11="k.A.",ISNUMBER(E$11)),"k.A.",""))</f>
        <v/>
      </c>
      <c r="F17" s="161" t="str">
        <f t="shared" ref="F17:M17" ca="1" si="6">IFERROR((F$11-$D$11)/$D$11,IF(AND($D$11="k.A.",ISNUMBER(F$11)),"k.A.",""))</f>
        <v/>
      </c>
      <c r="G17" s="161" t="str">
        <f t="shared" ca="1" si="6"/>
        <v/>
      </c>
      <c r="H17" s="161" t="str">
        <f t="shared" ca="1" si="6"/>
        <v/>
      </c>
      <c r="I17" s="161" t="str">
        <f t="shared" ca="1" si="6"/>
        <v/>
      </c>
      <c r="J17" s="161" t="str">
        <f t="shared" ca="1" si="6"/>
        <v/>
      </c>
      <c r="K17" s="161" t="str">
        <f t="shared" ca="1" si="6"/>
        <v/>
      </c>
      <c r="L17" s="161" t="str">
        <f t="shared" ca="1" si="6"/>
        <v/>
      </c>
      <c r="M17" s="161" t="str">
        <f t="shared" ca="1" si="6"/>
        <v/>
      </c>
      <c r="BC17" s="6"/>
    </row>
    <row r="18" spans="1:55" ht="14.1" customHeight="1" thickBot="1" x14ac:dyDescent="0.3">
      <c r="A18" s="8"/>
      <c r="B18" s="11"/>
      <c r="C18" s="112"/>
      <c r="D18" s="113"/>
      <c r="E18" s="113"/>
      <c r="F18" s="113"/>
      <c r="G18" s="113"/>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2"/>
    </row>
    <row r="19" spans="1:55" ht="19.5" customHeight="1" x14ac:dyDescent="0.25">
      <c r="A19" s="28"/>
      <c r="B19" s="29" t="s">
        <v>157</v>
      </c>
      <c r="C19" s="114"/>
      <c r="D19" s="115"/>
      <c r="E19" s="115"/>
      <c r="F19" s="115"/>
      <c r="G19" s="115"/>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1"/>
    </row>
    <row r="20" spans="1:55" ht="24.95" customHeight="1" x14ac:dyDescent="0.25">
      <c r="A20" s="5"/>
      <c r="D20" s="200" t="s">
        <v>152</v>
      </c>
      <c r="E20" s="200"/>
      <c r="F20" s="200"/>
      <c r="G20" s="200"/>
      <c r="H20" s="200"/>
      <c r="I20" s="200"/>
      <c r="J20" s="200"/>
      <c r="K20" s="200"/>
      <c r="L20" s="200"/>
      <c r="M20" s="200"/>
      <c r="N20" s="124"/>
      <c r="BC20" s="6"/>
    </row>
    <row r="21" spans="1:55" ht="24.95" customHeight="1" thickBot="1" x14ac:dyDescent="0.3">
      <c r="A21" s="5"/>
      <c r="B21" s="101"/>
      <c r="C21" s="102"/>
      <c r="D21" s="38" t="str">
        <f>Jahr_1</f>
        <v/>
      </c>
      <c r="E21" s="38" t="str">
        <f>Jahr_2</f>
        <v/>
      </c>
      <c r="F21" s="38" t="str">
        <f>Jahr_3</f>
        <v/>
      </c>
      <c r="G21" s="38" t="str">
        <f>Jahr_4</f>
        <v/>
      </c>
      <c r="H21" s="38" t="str">
        <f>Jahr_5</f>
        <v/>
      </c>
      <c r="I21" s="38" t="str">
        <f>Jahr_6</f>
        <v/>
      </c>
      <c r="J21" s="38" t="str">
        <f>Jahr_7</f>
        <v/>
      </c>
      <c r="K21" s="38" t="str">
        <f>Jahr_8</f>
        <v/>
      </c>
      <c r="L21" s="38" t="str">
        <f>Jahr_9</f>
        <v/>
      </c>
      <c r="M21" s="123" t="str">
        <f>Jahr_10</f>
        <v/>
      </c>
      <c r="N21" s="125"/>
      <c r="BC21" s="6"/>
    </row>
    <row r="22" spans="1:55" ht="24.95" customHeight="1" x14ac:dyDescent="0.25">
      <c r="A22" s="5"/>
      <c r="B22" s="202" t="s">
        <v>57</v>
      </c>
      <c r="C22" s="203"/>
      <c r="D22" s="135" t="str">
        <f ca="1">IF(IFERROR(T(INDIRECT(D$8&amp;"!$AC$3"))="Ergebnisse market-based",TRUE),IFERROR(N(INDIRECT(D$8&amp;"!$AF$16")),IF(ERROR.TYPE(N(INDIRECT(D$8&amp;"!$AF$16")))=2,0,"")),"k.A.")</f>
        <v/>
      </c>
      <c r="E22" s="135" t="str">
        <f t="shared" ref="E22:M22" ca="1" si="7">IF(IFERROR(T(INDIRECT(E$8&amp;"!$AC$3"))="Ergebnisse market-based",TRUE),IFERROR(N(INDIRECT(E$8&amp;"!$AF$16")),IF(ERROR.TYPE(N(INDIRECT(E$8&amp;"!$AF$16")))=2,0,"")),"k.A.")</f>
        <v/>
      </c>
      <c r="F22" s="135" t="str">
        <f t="shared" ca="1" si="7"/>
        <v/>
      </c>
      <c r="G22" s="135" t="str">
        <f t="shared" ca="1" si="7"/>
        <v/>
      </c>
      <c r="H22" s="135" t="str">
        <f t="shared" ca="1" si="7"/>
        <v/>
      </c>
      <c r="I22" s="135" t="str">
        <f t="shared" ca="1" si="7"/>
        <v/>
      </c>
      <c r="J22" s="135" t="str">
        <f t="shared" ca="1" si="7"/>
        <v/>
      </c>
      <c r="K22" s="135" t="str">
        <f t="shared" ca="1" si="7"/>
        <v/>
      </c>
      <c r="L22" s="135" t="str">
        <f t="shared" ca="1" si="7"/>
        <v/>
      </c>
      <c r="M22" s="135" t="str">
        <f t="shared" ca="1" si="7"/>
        <v/>
      </c>
      <c r="N22" s="125"/>
      <c r="BC22" s="6"/>
    </row>
    <row r="23" spans="1:55" ht="24.95" customHeight="1" x14ac:dyDescent="0.25">
      <c r="A23" s="5"/>
      <c r="B23" s="196" t="s">
        <v>55</v>
      </c>
      <c r="C23" s="197"/>
      <c r="D23" s="46" t="str">
        <f ca="1">IF(IFERROR(T(INDIRECT(D$8&amp;"!$AC$3"))="Ergebnisse market-based",TRUE),IFERROR(N(INDIRECT(D$8&amp;"!$AF$17")),IF(ERROR.TYPE(N(INDIRECT(D$8&amp;"!$AF$17")))=2,0,"")),"k.A.")</f>
        <v/>
      </c>
      <c r="E23" s="46" t="str">
        <f t="shared" ref="E23:M23" ca="1" si="8">IF(IFERROR(T(INDIRECT(E$8&amp;"!$AC$3"))="Ergebnisse market-based",TRUE),IFERROR(N(INDIRECT(E$8&amp;"!$AF$17")),IF(ERROR.TYPE(N(INDIRECT(E$8&amp;"!$AF$17")))=2,0,"")),"k.A.")</f>
        <v/>
      </c>
      <c r="F23" s="46" t="str">
        <f t="shared" ca="1" si="8"/>
        <v/>
      </c>
      <c r="G23" s="46" t="str">
        <f t="shared" ca="1" si="8"/>
        <v/>
      </c>
      <c r="H23" s="46" t="str">
        <f t="shared" ca="1" si="8"/>
        <v/>
      </c>
      <c r="I23" s="46" t="str">
        <f t="shared" ca="1" si="8"/>
        <v/>
      </c>
      <c r="J23" s="46" t="str">
        <f t="shared" ca="1" si="8"/>
        <v/>
      </c>
      <c r="K23" s="46" t="str">
        <f t="shared" ca="1" si="8"/>
        <v/>
      </c>
      <c r="L23" s="46" t="str">
        <f t="shared" ca="1" si="8"/>
        <v/>
      </c>
      <c r="M23" s="46" t="str">
        <f t="shared" ca="1" si="8"/>
        <v/>
      </c>
      <c r="N23" s="125"/>
      <c r="BC23" s="6"/>
    </row>
    <row r="24" spans="1:55" ht="24.95" customHeight="1" x14ac:dyDescent="0.25">
      <c r="A24" s="5"/>
      <c r="B24" s="198" t="s">
        <v>56</v>
      </c>
      <c r="C24" s="199"/>
      <c r="D24" s="47" t="str">
        <f ca="1">IF(IFERROR(T(INDIRECT(D$8&amp;"!$AC$3"))="Ergebnisse market-based",TRUE),IFERROR(N(INDIRECT(D$8&amp;"!$AF$18")),IF(ERROR.TYPE(N(INDIRECT(D$8&amp;"!$AF$18")))=2,0,"")),"k.A.")</f>
        <v/>
      </c>
      <c r="E24" s="47" t="str">
        <f t="shared" ref="E24:M24" ca="1" si="9">IF(IFERROR(T(INDIRECT(E$8&amp;"!$AC$3"))="Ergebnisse market-based",TRUE),IFERROR(N(INDIRECT(E$8&amp;"!$AF$18")),IF(ERROR.TYPE(N(INDIRECT(E$8&amp;"!$AF$18")))=2,0,"")),"k.A.")</f>
        <v/>
      </c>
      <c r="F24" s="47" t="str">
        <f t="shared" ca="1" si="9"/>
        <v/>
      </c>
      <c r="G24" s="47" t="str">
        <f t="shared" ca="1" si="9"/>
        <v/>
      </c>
      <c r="H24" s="47" t="str">
        <f t="shared" ca="1" si="9"/>
        <v/>
      </c>
      <c r="I24" s="47" t="str">
        <f t="shared" ca="1" si="9"/>
        <v/>
      </c>
      <c r="J24" s="47" t="str">
        <f t="shared" ca="1" si="9"/>
        <v/>
      </c>
      <c r="K24" s="47" t="str">
        <f t="shared" ca="1" si="9"/>
        <v/>
      </c>
      <c r="L24" s="47" t="str">
        <f t="shared" ca="1" si="9"/>
        <v/>
      </c>
      <c r="M24" s="47" t="str">
        <f t="shared" ca="1" si="9"/>
        <v/>
      </c>
      <c r="N24" s="126"/>
      <c r="BC24" s="6"/>
    </row>
    <row r="25" spans="1:55" ht="6.95" customHeight="1" thickBot="1" x14ac:dyDescent="0.3">
      <c r="A25" s="5"/>
      <c r="B25" s="154"/>
      <c r="C25" s="155"/>
      <c r="D25" s="156"/>
      <c r="E25" s="156"/>
      <c r="F25" s="156"/>
      <c r="G25" s="156"/>
      <c r="H25" s="156"/>
      <c r="I25" s="156"/>
      <c r="J25" s="156"/>
      <c r="K25" s="156"/>
      <c r="L25" s="156"/>
      <c r="M25" s="156"/>
      <c r="N25" s="125"/>
      <c r="BC25" s="6"/>
    </row>
    <row r="26" spans="1:55" ht="24.95" customHeight="1" x14ac:dyDescent="0.25">
      <c r="A26" s="5"/>
      <c r="B26" s="206" t="s">
        <v>159</v>
      </c>
      <c r="C26" s="207"/>
      <c r="D26" s="153" t="str">
        <f ca="1">IF(IFERROR(T(INDIRECT(D$8&amp;"!$AC$3"))="Ergebnisse market-based",TRUE),IFERROR((D$9*1000)/D22,IF(ERROR.TYPE((D$9*1000)/D22)=2,0,"")),"k.A.")</f>
        <v/>
      </c>
      <c r="E26" s="153" t="str">
        <f t="shared" ref="E26:M26" ca="1" si="10">IF(IFERROR(T(INDIRECT(E$8&amp;"!$AC$3"))="Ergebnisse market-based",TRUE),IFERROR((E$9*1000)/E22,IF(ERROR.TYPE((E$9*1000)/E22)=2,0,"")),"k.A.")</f>
        <v/>
      </c>
      <c r="F26" s="153" t="str">
        <f t="shared" ca="1" si="10"/>
        <v/>
      </c>
      <c r="G26" s="153" t="str">
        <f t="shared" ca="1" si="10"/>
        <v/>
      </c>
      <c r="H26" s="153" t="str">
        <f t="shared" ca="1" si="10"/>
        <v/>
      </c>
      <c r="I26" s="153" t="str">
        <f t="shared" ca="1" si="10"/>
        <v/>
      </c>
      <c r="J26" s="153" t="str">
        <f t="shared" ca="1" si="10"/>
        <v/>
      </c>
      <c r="K26" s="153" t="str">
        <f t="shared" ca="1" si="10"/>
        <v/>
      </c>
      <c r="L26" s="153" t="str">
        <f t="shared" ca="1" si="10"/>
        <v/>
      </c>
      <c r="M26" s="153" t="str">
        <f t="shared" ca="1" si="10"/>
        <v/>
      </c>
      <c r="N26" s="125"/>
      <c r="BC26" s="6"/>
    </row>
    <row r="27" spans="1:55" ht="41.1" customHeight="1" x14ac:dyDescent="0.25">
      <c r="A27" s="5"/>
      <c r="C27" s="103"/>
      <c r="D27" s="104"/>
      <c r="E27" s="104"/>
      <c r="F27" s="104"/>
      <c r="G27" s="104"/>
      <c r="BC27" s="6"/>
    </row>
    <row r="28" spans="1:55" ht="14.1" customHeight="1" thickBot="1" x14ac:dyDescent="0.3">
      <c r="A28" s="8"/>
      <c r="B28" s="11"/>
      <c r="C28" s="112"/>
      <c r="D28" s="113"/>
      <c r="E28" s="113"/>
      <c r="F28" s="113"/>
      <c r="G28" s="113"/>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2"/>
    </row>
    <row r="29" spans="1:55" ht="19.5" customHeight="1" x14ac:dyDescent="0.25">
      <c r="A29" s="28"/>
      <c r="B29" s="151" t="s">
        <v>156</v>
      </c>
      <c r="C29" s="114"/>
      <c r="D29" s="115"/>
      <c r="E29" s="115"/>
      <c r="F29" s="115"/>
      <c r="G29" s="115"/>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1"/>
    </row>
    <row r="30" spans="1:55" ht="24.95" customHeight="1" x14ac:dyDescent="0.25">
      <c r="A30" s="5"/>
      <c r="D30" s="200" t="s">
        <v>153</v>
      </c>
      <c r="E30" s="200"/>
      <c r="F30" s="200"/>
      <c r="G30" s="200"/>
      <c r="H30" s="200"/>
      <c r="I30" s="200"/>
      <c r="J30" s="200"/>
      <c r="K30" s="200"/>
      <c r="L30" s="200"/>
      <c r="M30" s="200"/>
      <c r="N30" s="124"/>
      <c r="BC30" s="6"/>
    </row>
    <row r="31" spans="1:55" ht="24.95" customHeight="1" thickBot="1" x14ac:dyDescent="0.3">
      <c r="A31" s="5"/>
      <c r="B31" s="101"/>
      <c r="C31" s="102"/>
      <c r="D31" s="38" t="str">
        <f>Jahr_1</f>
        <v/>
      </c>
      <c r="E31" s="38" t="str">
        <f>Jahr_2</f>
        <v/>
      </c>
      <c r="F31" s="38" t="str">
        <f>Jahr_3</f>
        <v/>
      </c>
      <c r="G31" s="38" t="str">
        <f>Jahr_4</f>
        <v/>
      </c>
      <c r="H31" s="38" t="str">
        <f>Jahr_5</f>
        <v/>
      </c>
      <c r="I31" s="38" t="str">
        <f>Jahr_6</f>
        <v/>
      </c>
      <c r="J31" s="38" t="str">
        <f>Jahr_7</f>
        <v/>
      </c>
      <c r="K31" s="38" t="str">
        <f>Jahr_8</f>
        <v/>
      </c>
      <c r="L31" s="38" t="str">
        <f>Jahr_9</f>
        <v/>
      </c>
      <c r="M31" s="123" t="str">
        <f>Jahr_10</f>
        <v/>
      </c>
      <c r="N31" s="125"/>
      <c r="BC31" s="6"/>
    </row>
    <row r="32" spans="1:55" ht="24.95" customHeight="1" x14ac:dyDescent="0.25">
      <c r="A32" s="5"/>
      <c r="B32" s="202" t="s">
        <v>57</v>
      </c>
      <c r="C32" s="203"/>
      <c r="D32" s="135" t="str">
        <f ca="1">IF(IFERROR(T(INDIRECT(D$8&amp;"!$AC$3"))="Ergebnisse market-based",TRUE),IFERROR(N(INDIRECT(D$8&amp;"!$AG$16")),IF(ERROR.TYPE(N(INDIRECT(D$8&amp;"!$AG$16")))=2,0,"")),"k.A.")</f>
        <v/>
      </c>
      <c r="E32" s="135" t="str">
        <f t="shared" ref="E32:M32" ca="1" si="11">IF(IFERROR(T(INDIRECT(E$8&amp;"!$AC$3"))="Ergebnisse market-based",TRUE),IFERROR(N(INDIRECT(E$8&amp;"!$AG$16")),IF(ERROR.TYPE(N(INDIRECT(E$8&amp;"!$AG$16")))=2,0,"")),"k.A.")</f>
        <v/>
      </c>
      <c r="F32" s="135" t="str">
        <f t="shared" ca="1" si="11"/>
        <v/>
      </c>
      <c r="G32" s="135" t="str">
        <f t="shared" ca="1" si="11"/>
        <v/>
      </c>
      <c r="H32" s="135" t="str">
        <f t="shared" ca="1" si="11"/>
        <v/>
      </c>
      <c r="I32" s="135" t="str">
        <f t="shared" ca="1" si="11"/>
        <v/>
      </c>
      <c r="J32" s="135" t="str">
        <f t="shared" ca="1" si="11"/>
        <v/>
      </c>
      <c r="K32" s="135" t="str">
        <f t="shared" ca="1" si="11"/>
        <v/>
      </c>
      <c r="L32" s="135" t="str">
        <f t="shared" ca="1" si="11"/>
        <v/>
      </c>
      <c r="M32" s="135" t="str">
        <f t="shared" ca="1" si="11"/>
        <v/>
      </c>
      <c r="N32" s="125"/>
      <c r="BC32" s="6"/>
    </row>
    <row r="33" spans="1:55" ht="24.95" customHeight="1" x14ac:dyDescent="0.25">
      <c r="A33" s="5"/>
      <c r="B33" s="196" t="s">
        <v>55</v>
      </c>
      <c r="C33" s="197"/>
      <c r="D33" s="46" t="str">
        <f ca="1">IF(IFERROR(T(INDIRECT(D$8&amp;"!$AC$3"))="Ergebnisse market-based",TRUE),IFERROR(N(INDIRECT(D$8&amp;"!$AG$17")),IF(ERROR.TYPE(N(INDIRECT(D$8&amp;"!$AG$17")))=2,0,"")),"k.A.")</f>
        <v/>
      </c>
      <c r="E33" s="46" t="str">
        <f t="shared" ref="E33:M33" ca="1" si="12">IF(IFERROR(T(INDIRECT(E$8&amp;"!$AC$3"))="Ergebnisse market-based",TRUE),IFERROR(N(INDIRECT(E$8&amp;"!$AG$17")),IF(ERROR.TYPE(N(INDIRECT(E$8&amp;"!$AG$17")))=2,0,"")),"k.A.")</f>
        <v/>
      </c>
      <c r="F33" s="46" t="str">
        <f t="shared" ca="1" si="12"/>
        <v/>
      </c>
      <c r="G33" s="46" t="str">
        <f t="shared" ca="1" si="12"/>
        <v/>
      </c>
      <c r="H33" s="46" t="str">
        <f t="shared" ca="1" si="12"/>
        <v/>
      </c>
      <c r="I33" s="46" t="str">
        <f t="shared" ca="1" si="12"/>
        <v/>
      </c>
      <c r="J33" s="46" t="str">
        <f t="shared" ca="1" si="12"/>
        <v/>
      </c>
      <c r="K33" s="46" t="str">
        <f t="shared" ca="1" si="12"/>
        <v/>
      </c>
      <c r="L33" s="46" t="str">
        <f t="shared" ca="1" si="12"/>
        <v/>
      </c>
      <c r="M33" s="46" t="str">
        <f t="shared" ca="1" si="12"/>
        <v/>
      </c>
      <c r="N33" s="125"/>
      <c r="BC33" s="6"/>
    </row>
    <row r="34" spans="1:55" ht="24.95" customHeight="1" x14ac:dyDescent="0.25">
      <c r="A34" s="5"/>
      <c r="B34" s="198" t="s">
        <v>56</v>
      </c>
      <c r="C34" s="199"/>
      <c r="D34" s="47" t="str">
        <f ca="1">IF(IFERROR(T(INDIRECT(D$8&amp;"!$AC$3"))="Ergebnisse market-based",TRUE),IFERROR(N(INDIRECT(D$8&amp;"!$AG$18")),IF(ERROR.TYPE(N(INDIRECT(D$8&amp;"!$AG$18")))=2,0,"")),"k.A.")</f>
        <v/>
      </c>
      <c r="E34" s="47" t="str">
        <f t="shared" ref="E34:M34" ca="1" si="13">IF(IFERROR(T(INDIRECT(E$8&amp;"!$AC$3"))="Ergebnisse market-based",TRUE),IFERROR(N(INDIRECT(E$8&amp;"!$AG$18")),IF(ERROR.TYPE(N(INDIRECT(E$8&amp;"!$AG$18")))=2,0,"")),"k.A.")</f>
        <v/>
      </c>
      <c r="F34" s="47" t="str">
        <f t="shared" ca="1" si="13"/>
        <v/>
      </c>
      <c r="G34" s="47" t="str">
        <f t="shared" ca="1" si="13"/>
        <v/>
      </c>
      <c r="H34" s="47" t="str">
        <f t="shared" ca="1" si="13"/>
        <v/>
      </c>
      <c r="I34" s="47" t="str">
        <f t="shared" ca="1" si="13"/>
        <v/>
      </c>
      <c r="J34" s="47" t="str">
        <f t="shared" ca="1" si="13"/>
        <v/>
      </c>
      <c r="K34" s="47" t="str">
        <f t="shared" ca="1" si="13"/>
        <v/>
      </c>
      <c r="L34" s="47" t="str">
        <f t="shared" ca="1" si="13"/>
        <v/>
      </c>
      <c r="M34" s="47" t="str">
        <f t="shared" ca="1" si="13"/>
        <v/>
      </c>
      <c r="N34" s="126"/>
      <c r="BC34" s="6"/>
    </row>
    <row r="35" spans="1:55" ht="6.95" customHeight="1" thickBot="1" x14ac:dyDescent="0.3">
      <c r="A35" s="5"/>
      <c r="B35" s="154"/>
      <c r="C35" s="155"/>
      <c r="D35" s="156"/>
      <c r="E35" s="156"/>
      <c r="F35" s="156"/>
      <c r="G35" s="156"/>
      <c r="H35" s="156"/>
      <c r="I35" s="156"/>
      <c r="J35" s="156"/>
      <c r="K35" s="156"/>
      <c r="L35" s="156"/>
      <c r="M35" s="156"/>
      <c r="N35" s="125"/>
      <c r="BC35" s="6"/>
    </row>
    <row r="36" spans="1:55" ht="24.95" customHeight="1" x14ac:dyDescent="0.25">
      <c r="A36" s="5"/>
      <c r="B36" s="206" t="s">
        <v>158</v>
      </c>
      <c r="C36" s="207"/>
      <c r="D36" s="153" t="str">
        <f ca="1">IF(IFERROR(T(INDIRECT(D$8&amp;"!$AC$3"))="Ergebnisse market-based",TRUE),IFERROR((D$9*1000)/D32,IF(ERROR.TYPE((D$9*1000)/D32)=2,0,"")),"k.A.")</f>
        <v/>
      </c>
      <c r="E36" s="153" t="str">
        <f t="shared" ref="E36:M36" ca="1" si="14">IF(IFERROR(T(INDIRECT(E$8&amp;"!$AC$3"))="Ergebnisse market-based",TRUE),IFERROR((E$9*1000)/E32,IF(ERROR.TYPE((E$9*1000)/E32)=2,0,"")),"k.A.")</f>
        <v/>
      </c>
      <c r="F36" s="153" t="str">
        <f t="shared" ca="1" si="14"/>
        <v/>
      </c>
      <c r="G36" s="153" t="str">
        <f t="shared" ca="1" si="14"/>
        <v/>
      </c>
      <c r="H36" s="153" t="str">
        <f t="shared" ca="1" si="14"/>
        <v/>
      </c>
      <c r="I36" s="153" t="str">
        <f t="shared" ca="1" si="14"/>
        <v/>
      </c>
      <c r="J36" s="153" t="str">
        <f t="shared" ca="1" si="14"/>
        <v/>
      </c>
      <c r="K36" s="153" t="str">
        <f t="shared" ca="1" si="14"/>
        <v/>
      </c>
      <c r="L36" s="153" t="str">
        <f t="shared" ca="1" si="14"/>
        <v/>
      </c>
      <c r="M36" s="153" t="str">
        <f t="shared" ca="1" si="14"/>
        <v/>
      </c>
      <c r="N36" s="125"/>
      <c r="BC36" s="6"/>
    </row>
    <row r="37" spans="1:55" ht="41.1" customHeight="1" x14ac:dyDescent="0.25">
      <c r="A37" s="5"/>
      <c r="C37" s="103"/>
      <c r="D37" s="104"/>
      <c r="E37" s="104"/>
      <c r="F37" s="104"/>
      <c r="G37" s="104"/>
      <c r="BC37" s="6"/>
    </row>
    <row r="38" spans="1:55" ht="14.1" customHeight="1" thickBot="1" x14ac:dyDescent="0.3">
      <c r="A38" s="8"/>
      <c r="B38" s="116"/>
      <c r="C38" s="116"/>
      <c r="D38" s="113"/>
      <c r="E38" s="113"/>
      <c r="F38" s="113"/>
      <c r="G38" s="113"/>
      <c r="H38" s="113"/>
      <c r="I38" s="113"/>
      <c r="J38" s="113"/>
      <c r="K38" s="113"/>
      <c r="L38" s="113"/>
      <c r="M38" s="113"/>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2"/>
    </row>
    <row r="39" spans="1:55" ht="19.5" customHeight="1" x14ac:dyDescent="0.25">
      <c r="A39" s="28"/>
      <c r="B39" s="29" t="s">
        <v>155</v>
      </c>
      <c r="C39" s="117"/>
      <c r="D39" s="115"/>
      <c r="E39" s="115"/>
      <c r="F39" s="115"/>
      <c r="G39" s="115"/>
      <c r="H39" s="115"/>
      <c r="I39" s="115"/>
      <c r="J39" s="115"/>
      <c r="K39" s="115"/>
      <c r="L39" s="115"/>
      <c r="M39" s="115"/>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1"/>
    </row>
    <row r="40" spans="1:55" ht="24.95" customHeight="1" x14ac:dyDescent="0.25">
      <c r="A40" s="5"/>
      <c r="D40" s="200" t="s">
        <v>154</v>
      </c>
      <c r="E40" s="200"/>
      <c r="F40" s="200"/>
      <c r="G40" s="200"/>
      <c r="H40" s="200"/>
      <c r="I40" s="200"/>
      <c r="J40" s="200"/>
      <c r="K40" s="200"/>
      <c r="L40" s="200"/>
      <c r="M40" s="200"/>
      <c r="N40" s="124"/>
      <c r="BC40" s="6"/>
    </row>
    <row r="41" spans="1:55" ht="24.95" customHeight="1" thickBot="1" x14ac:dyDescent="0.3">
      <c r="A41" s="5"/>
      <c r="B41" s="101"/>
      <c r="C41" s="102"/>
      <c r="D41" s="38" t="str">
        <f>Jahr_1</f>
        <v/>
      </c>
      <c r="E41" s="38" t="str">
        <f>Jahr_2</f>
        <v/>
      </c>
      <c r="F41" s="38" t="str">
        <f>Jahr_3</f>
        <v/>
      </c>
      <c r="G41" s="38" t="str">
        <f>Jahr_4</f>
        <v/>
      </c>
      <c r="H41" s="38" t="str">
        <f>Jahr_5</f>
        <v/>
      </c>
      <c r="I41" s="38" t="str">
        <f>Jahr_6</f>
        <v/>
      </c>
      <c r="J41" s="38" t="str">
        <f>Jahr_7</f>
        <v/>
      </c>
      <c r="K41" s="38" t="str">
        <f>Jahr_8</f>
        <v/>
      </c>
      <c r="L41" s="38" t="str">
        <f>Jahr_9</f>
        <v/>
      </c>
      <c r="M41" s="123" t="str">
        <f>Jahr_10</f>
        <v/>
      </c>
      <c r="N41" s="125"/>
      <c r="BC41" s="6"/>
    </row>
    <row r="42" spans="1:55" ht="24.95" customHeight="1" x14ac:dyDescent="0.25">
      <c r="A42" s="5"/>
      <c r="B42" s="202" t="s">
        <v>57</v>
      </c>
      <c r="C42" s="203"/>
      <c r="D42" s="135" t="str">
        <f ca="1">IF(IFERROR(T(INDIRECT(D$8&amp;"!$AC$3"))="Ergebnisse market-based",TRUE),IF(IFERROR(N(INDIRECT(D$8&amp;"!$AH$16")),"")=0,D44-D43,IFERROR(N(INDIRECT(D$8&amp;"!$AH$16")),IF(ERROR.TYPE(N(INDIRECT(D$8&amp;"!$AF$16")))=2,0,""))),"k.A.")</f>
        <v/>
      </c>
      <c r="E42" s="135" t="str">
        <f t="shared" ref="E42:M42" ca="1" si="15">IF(IFERROR(T(INDIRECT(E$8&amp;"!$AC$3"))="Ergebnisse market-based",TRUE),IF(IFERROR(N(INDIRECT(E$8&amp;"!$AH$16")),"")=0,E44-E43,IFERROR(N(INDIRECT(E$8&amp;"!$AH$16")),IF(ERROR.TYPE(N(INDIRECT(E$8&amp;"!$AF$16")))=2,0,""))),"k.A.")</f>
        <v/>
      </c>
      <c r="F42" s="135" t="str">
        <f t="shared" ca="1" si="15"/>
        <v/>
      </c>
      <c r="G42" s="135" t="str">
        <f t="shared" ca="1" si="15"/>
        <v/>
      </c>
      <c r="H42" s="135" t="str">
        <f t="shared" ca="1" si="15"/>
        <v/>
      </c>
      <c r="I42" s="135" t="str">
        <f t="shared" ca="1" si="15"/>
        <v/>
      </c>
      <c r="J42" s="135" t="str">
        <f t="shared" ca="1" si="15"/>
        <v/>
      </c>
      <c r="K42" s="135" t="str">
        <f t="shared" ca="1" si="15"/>
        <v/>
      </c>
      <c r="L42" s="135" t="str">
        <f t="shared" ca="1" si="15"/>
        <v/>
      </c>
      <c r="M42" s="135" t="str">
        <f t="shared" ca="1" si="15"/>
        <v/>
      </c>
      <c r="N42" s="125"/>
      <c r="BC42" s="6"/>
    </row>
    <row r="43" spans="1:55" ht="24.95" customHeight="1" x14ac:dyDescent="0.25">
      <c r="A43" s="5"/>
      <c r="B43" s="196" t="s">
        <v>55</v>
      </c>
      <c r="C43" s="197"/>
      <c r="D43" s="46" t="str">
        <f ca="1">IF(IFERROR(T(INDIRECT(D$8&amp;"!$AC$3"))="Ergebnisse market-based",TRUE),IFERROR(N(INDIRECT(D$8&amp;"!$AH$17")),IF(ERROR.TYPE(N(INDIRECT(D$8&amp;"!$AH$17")))=2,0,"")),"k.A.")</f>
        <v/>
      </c>
      <c r="E43" s="46" t="str">
        <f t="shared" ref="E43:M43" ca="1" si="16">IF(IFERROR(T(INDIRECT(E$8&amp;"!$AC$3"))="Ergebnisse market-based",TRUE),IFERROR(N(INDIRECT(E$8&amp;"!$AH$17")),IF(ERROR.TYPE(N(INDIRECT(E$8&amp;"!$AH$17")))=2,0,"")),"k.A.")</f>
        <v/>
      </c>
      <c r="F43" s="46" t="str">
        <f t="shared" ca="1" si="16"/>
        <v/>
      </c>
      <c r="G43" s="46" t="str">
        <f t="shared" ca="1" si="16"/>
        <v/>
      </c>
      <c r="H43" s="46" t="str">
        <f t="shared" ca="1" si="16"/>
        <v/>
      </c>
      <c r="I43" s="46" t="str">
        <f t="shared" ca="1" si="16"/>
        <v/>
      </c>
      <c r="J43" s="46" t="str">
        <f t="shared" ca="1" si="16"/>
        <v/>
      </c>
      <c r="K43" s="46" t="str">
        <f t="shared" ca="1" si="16"/>
        <v/>
      </c>
      <c r="L43" s="46" t="str">
        <f t="shared" ca="1" si="16"/>
        <v/>
      </c>
      <c r="M43" s="46" t="str">
        <f t="shared" ca="1" si="16"/>
        <v/>
      </c>
      <c r="N43" s="125"/>
      <c r="BC43" s="6"/>
    </row>
    <row r="44" spans="1:55" ht="24.95" customHeight="1" x14ac:dyDescent="0.25">
      <c r="A44" s="5"/>
      <c r="B44" s="198" t="s">
        <v>56</v>
      </c>
      <c r="C44" s="199"/>
      <c r="D44" s="47" t="str">
        <f ca="1">IF(IFERROR(T(INDIRECT(D$8&amp;"!$AC$3"))="Ergebnisse market-based",TRUE),IFERROR(N(INDIRECT(D$8&amp;"!$AH$18")),IF(ERROR.TYPE(N(INDIRECT(D$8&amp;"!$AH$18")))=2,0,"")),"k.A.")</f>
        <v/>
      </c>
      <c r="E44" s="47" t="str">
        <f t="shared" ref="E44:M44" ca="1" si="17">IF(IFERROR(T(INDIRECT(E$8&amp;"!$AC$3"))="Ergebnisse market-based",TRUE),IFERROR(N(INDIRECT(E$8&amp;"!$AH$18")),IF(ERROR.TYPE(N(INDIRECT(E$8&amp;"!$AH$18")))=2,0,"")),"k.A.")</f>
        <v/>
      </c>
      <c r="F44" s="47" t="str">
        <f t="shared" ca="1" si="17"/>
        <v/>
      </c>
      <c r="G44" s="47" t="str">
        <f t="shared" ca="1" si="17"/>
        <v/>
      </c>
      <c r="H44" s="47" t="str">
        <f t="shared" ca="1" si="17"/>
        <v/>
      </c>
      <c r="I44" s="47" t="str">
        <f t="shared" ca="1" si="17"/>
        <v/>
      </c>
      <c r="J44" s="47" t="str">
        <f t="shared" ca="1" si="17"/>
        <v/>
      </c>
      <c r="K44" s="47" t="str">
        <f t="shared" ca="1" si="17"/>
        <v/>
      </c>
      <c r="L44" s="47" t="str">
        <f t="shared" ca="1" si="17"/>
        <v/>
      </c>
      <c r="M44" s="47" t="str">
        <f t="shared" ca="1" si="17"/>
        <v/>
      </c>
      <c r="N44" s="126"/>
      <c r="BC44" s="6"/>
    </row>
    <row r="45" spans="1:55" ht="6.95" customHeight="1" thickBot="1" x14ac:dyDescent="0.3">
      <c r="A45" s="5"/>
      <c r="B45" s="154"/>
      <c r="C45" s="155"/>
      <c r="D45" s="156"/>
      <c r="E45" s="156"/>
      <c r="F45" s="156"/>
      <c r="G45" s="156"/>
      <c r="H45" s="156"/>
      <c r="I45" s="156"/>
      <c r="J45" s="156"/>
      <c r="K45" s="156"/>
      <c r="L45" s="156"/>
      <c r="M45" s="156"/>
      <c r="N45" s="125"/>
      <c r="BC45" s="6"/>
    </row>
    <row r="46" spans="1:55" ht="24.95" customHeight="1" x14ac:dyDescent="0.25">
      <c r="A46" s="5"/>
      <c r="B46" s="206" t="s">
        <v>160</v>
      </c>
      <c r="C46" s="207"/>
      <c r="D46" s="153" t="str">
        <f ca="1">IF(IFERROR(T(INDIRECT(D$8&amp;"!$AC$3"))="Ergebnisse market-based",TRUE),IFERROR((D$9*1000)/D42,IF(ERROR.TYPE((D$9*1000)/D42)=2,0,"")),"k.A.")</f>
        <v/>
      </c>
      <c r="E46" s="153" t="str">
        <f t="shared" ref="E46:M46" ca="1" si="18">IF(IFERROR(T(INDIRECT(E$8&amp;"!$AC$3"))="Ergebnisse market-based",TRUE),IFERROR((E$9*1000)/E42,IF(ERROR.TYPE((E$9*1000)/E42)=2,0,"")),"k.A.")</f>
        <v/>
      </c>
      <c r="F46" s="153" t="str">
        <f t="shared" ca="1" si="18"/>
        <v/>
      </c>
      <c r="G46" s="153" t="str">
        <f t="shared" ca="1" si="18"/>
        <v/>
      </c>
      <c r="H46" s="153" t="str">
        <f t="shared" ca="1" si="18"/>
        <v/>
      </c>
      <c r="I46" s="153" t="str">
        <f t="shared" ca="1" si="18"/>
        <v/>
      </c>
      <c r="J46" s="153" t="str">
        <f t="shared" ca="1" si="18"/>
        <v/>
      </c>
      <c r="K46" s="153" t="str">
        <f t="shared" ca="1" si="18"/>
        <v/>
      </c>
      <c r="L46" s="153" t="str">
        <f t="shared" ca="1" si="18"/>
        <v/>
      </c>
      <c r="M46" s="153" t="str">
        <f t="shared" ca="1" si="18"/>
        <v/>
      </c>
      <c r="N46" s="125"/>
      <c r="BC46" s="6"/>
    </row>
    <row r="47" spans="1:55" ht="41.1" customHeight="1" x14ac:dyDescent="0.25">
      <c r="A47" s="5"/>
      <c r="B47" s="104"/>
      <c r="C47" s="104"/>
      <c r="D47" s="104"/>
      <c r="E47" s="104"/>
      <c r="F47" s="104"/>
      <c r="G47" s="104"/>
      <c r="BC47" s="6"/>
    </row>
    <row r="48" spans="1:55" ht="14.1" customHeight="1" thickBot="1" x14ac:dyDescent="0.3">
      <c r="A48" s="8"/>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2"/>
    </row>
    <row r="49" spans="1:55" ht="19.5" customHeight="1" x14ac:dyDescent="0.25">
      <c r="A49" s="5"/>
      <c r="B49" s="18" t="s">
        <v>35</v>
      </c>
      <c r="BC49" s="6"/>
    </row>
    <row r="50" spans="1:55" ht="24.95" customHeight="1" thickBot="1" x14ac:dyDescent="0.3">
      <c r="A50" s="5"/>
      <c r="B50" s="120"/>
      <c r="C50" s="34" t="s">
        <v>52</v>
      </c>
      <c r="D50" s="38" t="str">
        <f>Jahr_1</f>
        <v/>
      </c>
      <c r="E50" s="38" t="str">
        <f>Jahr_2</f>
        <v/>
      </c>
      <c r="F50" s="38" t="str">
        <f>Jahr_3</f>
        <v/>
      </c>
      <c r="G50" s="38" t="str">
        <f>Jahr_4</f>
        <v/>
      </c>
      <c r="H50" s="38" t="str">
        <f>Jahr_5</f>
        <v/>
      </c>
      <c r="I50" s="38" t="str">
        <f>Jahr_6</f>
        <v/>
      </c>
      <c r="J50" s="38" t="str">
        <f>Jahr_7</f>
        <v/>
      </c>
      <c r="K50" s="38" t="str">
        <f>Jahr_8</f>
        <v/>
      </c>
      <c r="L50" s="38" t="str">
        <f>Jahr_9</f>
        <v/>
      </c>
      <c r="M50" s="38" t="str">
        <f>Jahr_10</f>
        <v/>
      </c>
      <c r="N50" s="124"/>
      <c r="BC50" s="6"/>
    </row>
    <row r="51" spans="1:55" ht="24.95" customHeight="1" x14ac:dyDescent="0.25">
      <c r="A51" s="5"/>
      <c r="B51" s="218" t="s">
        <v>35</v>
      </c>
      <c r="C51" s="42" t="s">
        <v>71</v>
      </c>
      <c r="D51" s="118" t="str">
        <f t="shared" ref="D51:M51" ca="1" si="19">IF(IFERROR(T(INDIRECT(D$8&amp;"!$AC$3"))="Ergebnisse market-based",TRUE),IFERROR(N(INDIRECT(D$8&amp;"!$AG$21")),""),"k.A.")</f>
        <v/>
      </c>
      <c r="E51" s="118" t="str">
        <f t="shared" ca="1" si="19"/>
        <v/>
      </c>
      <c r="F51" s="118" t="str">
        <f t="shared" ca="1" si="19"/>
        <v/>
      </c>
      <c r="G51" s="118" t="str">
        <f t="shared" ca="1" si="19"/>
        <v/>
      </c>
      <c r="H51" s="118" t="str">
        <f t="shared" ca="1" si="19"/>
        <v/>
      </c>
      <c r="I51" s="118" t="str">
        <f t="shared" ca="1" si="19"/>
        <v/>
      </c>
      <c r="J51" s="118" t="str">
        <f t="shared" ca="1" si="19"/>
        <v/>
      </c>
      <c r="K51" s="118" t="str">
        <f t="shared" ca="1" si="19"/>
        <v/>
      </c>
      <c r="L51" s="118" t="str">
        <f t="shared" ca="1" si="19"/>
        <v/>
      </c>
      <c r="M51" s="118" t="str">
        <f t="shared" ca="1" si="19"/>
        <v/>
      </c>
      <c r="N51" s="125"/>
      <c r="BC51" s="6"/>
    </row>
    <row r="52" spans="1:55" ht="24.95" customHeight="1" x14ac:dyDescent="0.25">
      <c r="A52" s="5"/>
      <c r="B52" s="219"/>
      <c r="C52" s="43" t="s">
        <v>70</v>
      </c>
      <c r="D52" s="48" t="str">
        <f t="shared" ref="D52:M52" ca="1" si="20">IF(IFERROR(T(INDIRECT(D$8&amp;"!$AC$3"))="Ergebnisse market-based",TRUE),IFERROR(N(INDIRECT(D$8&amp;"!$AG$22")),""),"k.A.")</f>
        <v/>
      </c>
      <c r="E52" s="48" t="str">
        <f t="shared" ca="1" si="20"/>
        <v/>
      </c>
      <c r="F52" s="48" t="str">
        <f t="shared" ca="1" si="20"/>
        <v/>
      </c>
      <c r="G52" s="48" t="str">
        <f t="shared" ca="1" si="20"/>
        <v/>
      </c>
      <c r="H52" s="48" t="str">
        <f t="shared" ca="1" si="20"/>
        <v/>
      </c>
      <c r="I52" s="48" t="str">
        <f t="shared" ca="1" si="20"/>
        <v/>
      </c>
      <c r="J52" s="48" t="str">
        <f t="shared" ca="1" si="20"/>
        <v/>
      </c>
      <c r="K52" s="48" t="str">
        <f t="shared" ca="1" si="20"/>
        <v/>
      </c>
      <c r="L52" s="48" t="str">
        <f t="shared" ca="1" si="20"/>
        <v/>
      </c>
      <c r="M52" s="48" t="str">
        <f t="shared" ca="1" si="20"/>
        <v/>
      </c>
      <c r="N52" s="125"/>
      <c r="BC52" s="6"/>
    </row>
    <row r="53" spans="1:55" ht="24.95" customHeight="1" x14ac:dyDescent="0.25">
      <c r="A53" s="5"/>
      <c r="B53" s="219"/>
      <c r="C53" s="43" t="s">
        <v>69</v>
      </c>
      <c r="D53" s="48" t="str">
        <f t="shared" ref="D53:M53" ca="1" si="21">IF(IFERROR(T(INDIRECT(D$8&amp;"!$AC$3"))="Ergebnisse market-based",TRUE),IFERROR(N(INDIRECT(D$8&amp;"!$AG$23")),""),"k.A.")</f>
        <v/>
      </c>
      <c r="E53" s="48" t="str">
        <f t="shared" ca="1" si="21"/>
        <v/>
      </c>
      <c r="F53" s="48" t="str">
        <f t="shared" ca="1" si="21"/>
        <v/>
      </c>
      <c r="G53" s="48" t="str">
        <f t="shared" ca="1" si="21"/>
        <v/>
      </c>
      <c r="H53" s="48" t="str">
        <f t="shared" ca="1" si="21"/>
        <v/>
      </c>
      <c r="I53" s="48" t="str">
        <f t="shared" ca="1" si="21"/>
        <v/>
      </c>
      <c r="J53" s="48" t="str">
        <f t="shared" ca="1" si="21"/>
        <v/>
      </c>
      <c r="K53" s="48" t="str">
        <f t="shared" ca="1" si="21"/>
        <v/>
      </c>
      <c r="L53" s="48" t="str">
        <f t="shared" ca="1" si="21"/>
        <v/>
      </c>
      <c r="M53" s="48" t="str">
        <f t="shared" ca="1" si="21"/>
        <v/>
      </c>
      <c r="N53" s="125"/>
      <c r="BC53" s="6"/>
    </row>
    <row r="54" spans="1:55" ht="24.95" customHeight="1" x14ac:dyDescent="0.25">
      <c r="A54" s="5"/>
      <c r="B54" s="219"/>
      <c r="C54" s="43" t="s">
        <v>171</v>
      </c>
      <c r="D54" s="48" t="str">
        <f t="shared" ref="D54:M54" ca="1" si="22">IF(IFERROR(T(INDIRECT(D$8&amp;"!$AC$3"))="Ergebnisse market-based",TRUE),IFERROR(N(INDIRECT(D$8&amp;"!$AG$24")),""),"k.A.")</f>
        <v/>
      </c>
      <c r="E54" s="48" t="str">
        <f t="shared" ca="1" si="22"/>
        <v/>
      </c>
      <c r="F54" s="48" t="str">
        <f t="shared" ca="1" si="22"/>
        <v/>
      </c>
      <c r="G54" s="48" t="str">
        <f t="shared" ca="1" si="22"/>
        <v/>
      </c>
      <c r="H54" s="48" t="str">
        <f t="shared" ca="1" si="22"/>
        <v/>
      </c>
      <c r="I54" s="48" t="str">
        <f t="shared" ca="1" si="22"/>
        <v/>
      </c>
      <c r="J54" s="48" t="str">
        <f t="shared" ca="1" si="22"/>
        <v/>
      </c>
      <c r="K54" s="48" t="str">
        <f t="shared" ca="1" si="22"/>
        <v/>
      </c>
      <c r="L54" s="48" t="str">
        <f t="shared" ca="1" si="22"/>
        <v/>
      </c>
      <c r="M54" s="48" t="str">
        <f t="shared" ca="1" si="22"/>
        <v/>
      </c>
      <c r="N54" s="126"/>
      <c r="BC54" s="6"/>
    </row>
    <row r="55" spans="1:55" ht="74.099999999999994" customHeight="1" x14ac:dyDescent="0.25">
      <c r="A55" s="5"/>
      <c r="C55" s="103"/>
      <c r="D55" s="104"/>
      <c r="E55" s="104"/>
      <c r="F55" s="104"/>
      <c r="G55" s="104"/>
      <c r="BC55" s="6"/>
    </row>
    <row r="56" spans="1:55" ht="15.75" thickBot="1" x14ac:dyDescent="0.3">
      <c r="A56" s="8"/>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2"/>
    </row>
    <row r="57" spans="1:55" ht="18.75" x14ac:dyDescent="0.25">
      <c r="A57" s="28"/>
      <c r="B57" s="29" t="s">
        <v>75</v>
      </c>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1"/>
    </row>
    <row r="58" spans="1:55" ht="20.45" customHeight="1" x14ac:dyDescent="0.25">
      <c r="A58" s="5"/>
      <c r="B58" s="19"/>
      <c r="C58" s="7"/>
      <c r="D58" s="200" t="s">
        <v>167</v>
      </c>
      <c r="E58" s="200"/>
      <c r="F58" s="200"/>
      <c r="G58" s="200"/>
      <c r="H58" s="200"/>
      <c r="I58" s="200"/>
      <c r="J58" s="200"/>
      <c r="K58" s="200"/>
      <c r="L58" s="200"/>
      <c r="M58" s="200"/>
      <c r="N58" s="124"/>
      <c r="BC58" s="6"/>
    </row>
    <row r="59" spans="1:55" ht="20.45" customHeight="1" thickBot="1" x14ac:dyDescent="0.3">
      <c r="A59" s="5"/>
      <c r="B59" s="121"/>
      <c r="C59" s="119" t="s">
        <v>52</v>
      </c>
      <c r="D59" s="38" t="str">
        <f>Jahr_1</f>
        <v/>
      </c>
      <c r="E59" s="38" t="str">
        <f>Jahr_2</f>
        <v/>
      </c>
      <c r="F59" s="38" t="str">
        <f>Jahr_3</f>
        <v/>
      </c>
      <c r="G59" s="38" t="str">
        <f>Jahr_4</f>
        <v/>
      </c>
      <c r="H59" s="38" t="str">
        <f>Jahr_5</f>
        <v/>
      </c>
      <c r="I59" s="38" t="str">
        <f>Jahr_6</f>
        <v/>
      </c>
      <c r="J59" s="38" t="str">
        <f>Jahr_7</f>
        <v/>
      </c>
      <c r="K59" s="38" t="str">
        <f>Jahr_8</f>
        <v/>
      </c>
      <c r="L59" s="38" t="str">
        <f>Jahr_9</f>
        <v/>
      </c>
      <c r="M59" s="123" t="str">
        <f>Jahr_10</f>
        <v/>
      </c>
      <c r="N59" s="125"/>
      <c r="BC59" s="6"/>
    </row>
    <row r="60" spans="1:55" ht="20.45" customHeight="1" x14ac:dyDescent="0.25">
      <c r="A60" s="5"/>
      <c r="B60" s="216" t="s">
        <v>53</v>
      </c>
      <c r="C60" s="136" t="s">
        <v>0</v>
      </c>
      <c r="D60" s="135" t="str">
        <f t="shared" ref="D60:M60" ca="1" si="23">IF(IFERROR(T(INDIRECT(D$8&amp;"!$AC$3"))="Ergebnisse market-based",TRUE),IFERROR(N(INDIRECT(D$8&amp;"!$AH$29")),""),"k.A.")</f>
        <v/>
      </c>
      <c r="E60" s="135" t="str">
        <f t="shared" ca="1" si="23"/>
        <v/>
      </c>
      <c r="F60" s="135" t="str">
        <f t="shared" ca="1" si="23"/>
        <v/>
      </c>
      <c r="G60" s="135" t="str">
        <f t="shared" ca="1" si="23"/>
        <v/>
      </c>
      <c r="H60" s="135" t="str">
        <f t="shared" ca="1" si="23"/>
        <v/>
      </c>
      <c r="I60" s="135" t="str">
        <f t="shared" ca="1" si="23"/>
        <v/>
      </c>
      <c r="J60" s="135" t="str">
        <f t="shared" ca="1" si="23"/>
        <v/>
      </c>
      <c r="K60" s="135" t="str">
        <f t="shared" ca="1" si="23"/>
        <v/>
      </c>
      <c r="L60" s="135" t="str">
        <f t="shared" ca="1" si="23"/>
        <v/>
      </c>
      <c r="M60" s="135" t="str">
        <f t="shared" ca="1" si="23"/>
        <v/>
      </c>
      <c r="N60" s="125"/>
      <c r="BC60" s="6"/>
    </row>
    <row r="61" spans="1:55" ht="20.45" customHeight="1" x14ac:dyDescent="0.25">
      <c r="A61" s="5"/>
      <c r="B61" s="217"/>
      <c r="C61" s="137" t="s">
        <v>3</v>
      </c>
      <c r="D61" s="135" t="str">
        <f t="shared" ref="D61:M61" ca="1" si="24">IF(IFERROR(T(INDIRECT(D$8&amp;"!$AC$3"))="Ergebnisse market-based",TRUE),IFERROR(N(INDIRECT(D$8&amp;"!$AH$30")),""),"k.A.")</f>
        <v/>
      </c>
      <c r="E61" s="135" t="str">
        <f t="shared" ca="1" si="24"/>
        <v/>
      </c>
      <c r="F61" s="135" t="str">
        <f t="shared" ca="1" si="24"/>
        <v/>
      </c>
      <c r="G61" s="135" t="str">
        <f t="shared" ca="1" si="24"/>
        <v/>
      </c>
      <c r="H61" s="135" t="str">
        <f t="shared" ca="1" si="24"/>
        <v/>
      </c>
      <c r="I61" s="135" t="str">
        <f t="shared" ca="1" si="24"/>
        <v/>
      </c>
      <c r="J61" s="135" t="str">
        <f t="shared" ca="1" si="24"/>
        <v/>
      </c>
      <c r="K61" s="135" t="str">
        <f t="shared" ca="1" si="24"/>
        <v/>
      </c>
      <c r="L61" s="135" t="str">
        <f t="shared" ca="1" si="24"/>
        <v/>
      </c>
      <c r="M61" s="135" t="str">
        <f t="shared" ca="1" si="24"/>
        <v/>
      </c>
      <c r="N61" s="125"/>
      <c r="BC61" s="6"/>
    </row>
    <row r="62" spans="1:55" ht="20.45" customHeight="1" x14ac:dyDescent="0.25">
      <c r="A62" s="5"/>
      <c r="B62" s="217"/>
      <c r="C62" s="137" t="s">
        <v>2</v>
      </c>
      <c r="D62" s="135" t="str">
        <f t="shared" ref="D62:M62" ca="1" si="25">IF(IFERROR(T(INDIRECT(D$8&amp;"!$AC$3"))="Ergebnisse market-based",TRUE),IFERROR(N(INDIRECT(D$8&amp;"!$AH$31")),""),"k.A.")</f>
        <v/>
      </c>
      <c r="E62" s="135" t="str">
        <f t="shared" ca="1" si="25"/>
        <v/>
      </c>
      <c r="F62" s="135" t="str">
        <f t="shared" ca="1" si="25"/>
        <v/>
      </c>
      <c r="G62" s="135" t="str">
        <f t="shared" ca="1" si="25"/>
        <v/>
      </c>
      <c r="H62" s="135" t="str">
        <f t="shared" ca="1" si="25"/>
        <v/>
      </c>
      <c r="I62" s="135" t="str">
        <f t="shared" ca="1" si="25"/>
        <v/>
      </c>
      <c r="J62" s="135" t="str">
        <f t="shared" ca="1" si="25"/>
        <v/>
      </c>
      <c r="K62" s="135" t="str">
        <f t="shared" ca="1" si="25"/>
        <v/>
      </c>
      <c r="L62" s="135" t="str">
        <f t="shared" ca="1" si="25"/>
        <v/>
      </c>
      <c r="M62" s="135" t="str">
        <f t="shared" ca="1" si="25"/>
        <v/>
      </c>
      <c r="N62" s="125"/>
      <c r="BC62" s="6"/>
    </row>
    <row r="63" spans="1:55" ht="20.45" customHeight="1" x14ac:dyDescent="0.25">
      <c r="A63" s="5"/>
      <c r="B63" s="217"/>
      <c r="C63" s="137" t="s">
        <v>1</v>
      </c>
      <c r="D63" s="135" t="str">
        <f t="shared" ref="D63:M63" ca="1" si="26">IF(IFERROR(T(INDIRECT(D$8&amp;"!$AC$3"))="Ergebnisse market-based",TRUE),IFERROR(N(INDIRECT(D$8&amp;"!$AH$32")),""),"k.A.")</f>
        <v/>
      </c>
      <c r="E63" s="135" t="str">
        <f t="shared" ca="1" si="26"/>
        <v/>
      </c>
      <c r="F63" s="135" t="str">
        <f t="shared" ca="1" si="26"/>
        <v/>
      </c>
      <c r="G63" s="135" t="str">
        <f t="shared" ca="1" si="26"/>
        <v/>
      </c>
      <c r="H63" s="135" t="str">
        <f t="shared" ca="1" si="26"/>
        <v/>
      </c>
      <c r="I63" s="135" t="str">
        <f t="shared" ca="1" si="26"/>
        <v/>
      </c>
      <c r="J63" s="135" t="str">
        <f t="shared" ca="1" si="26"/>
        <v/>
      </c>
      <c r="K63" s="135" t="str">
        <f t="shared" ca="1" si="26"/>
        <v/>
      </c>
      <c r="L63" s="135" t="str">
        <f t="shared" ca="1" si="26"/>
        <v/>
      </c>
      <c r="M63" s="135" t="str">
        <f t="shared" ca="1" si="26"/>
        <v/>
      </c>
      <c r="N63" s="125"/>
      <c r="BC63" s="6"/>
    </row>
    <row r="64" spans="1:55" ht="20.45" customHeight="1" x14ac:dyDescent="0.25">
      <c r="A64" s="5"/>
      <c r="B64" s="217"/>
      <c r="C64" s="137" t="s">
        <v>4</v>
      </c>
      <c r="D64" s="135" t="str">
        <f t="shared" ref="D64:M64" ca="1" si="27">IF(IFERROR(T(INDIRECT(D$8&amp;"!$AC$3"))="Ergebnisse market-based",TRUE),IFERROR(N(INDIRECT(D$8&amp;"!$AH$33")),""),"k.A.")</f>
        <v/>
      </c>
      <c r="E64" s="135" t="str">
        <f t="shared" ca="1" si="27"/>
        <v/>
      </c>
      <c r="F64" s="135" t="str">
        <f t="shared" ca="1" si="27"/>
        <v/>
      </c>
      <c r="G64" s="135" t="str">
        <f t="shared" ca="1" si="27"/>
        <v/>
      </c>
      <c r="H64" s="135" t="str">
        <f t="shared" ca="1" si="27"/>
        <v/>
      </c>
      <c r="I64" s="135" t="str">
        <f t="shared" ca="1" si="27"/>
        <v/>
      </c>
      <c r="J64" s="135" t="str">
        <f t="shared" ca="1" si="27"/>
        <v/>
      </c>
      <c r="K64" s="135" t="str">
        <f t="shared" ca="1" si="27"/>
        <v/>
      </c>
      <c r="L64" s="135" t="str">
        <f t="shared" ca="1" si="27"/>
        <v/>
      </c>
      <c r="M64" s="135" t="str">
        <f t="shared" ca="1" si="27"/>
        <v/>
      </c>
      <c r="N64" s="125"/>
      <c r="BC64" s="6"/>
    </row>
    <row r="65" spans="1:55" ht="20.45" customHeight="1" x14ac:dyDescent="0.25">
      <c r="A65" s="5"/>
      <c r="B65" s="217"/>
      <c r="C65" s="137" t="s">
        <v>9</v>
      </c>
      <c r="D65" s="135" t="str">
        <f t="shared" ref="D65:M65" ca="1" si="28">IF(IFERROR(T(INDIRECT(D$8&amp;"!$AC$3"))="Ergebnisse market-based",TRUE),IFERROR(N(INDIRECT(D$8&amp;"!$AH$34")),""),"k.A.")</f>
        <v/>
      </c>
      <c r="E65" s="135" t="str">
        <f t="shared" ca="1" si="28"/>
        <v/>
      </c>
      <c r="F65" s="135" t="str">
        <f t="shared" ca="1" si="28"/>
        <v/>
      </c>
      <c r="G65" s="135" t="str">
        <f t="shared" ca="1" si="28"/>
        <v/>
      </c>
      <c r="H65" s="135" t="str">
        <f t="shared" ca="1" si="28"/>
        <v/>
      </c>
      <c r="I65" s="135" t="str">
        <f t="shared" ca="1" si="28"/>
        <v/>
      </c>
      <c r="J65" s="135" t="str">
        <f t="shared" ca="1" si="28"/>
        <v/>
      </c>
      <c r="K65" s="135" t="str">
        <f t="shared" ca="1" si="28"/>
        <v/>
      </c>
      <c r="L65" s="135" t="str">
        <f t="shared" ca="1" si="28"/>
        <v/>
      </c>
      <c r="M65" s="135" t="str">
        <f t="shared" ca="1" si="28"/>
        <v/>
      </c>
      <c r="N65" s="125"/>
      <c r="BC65" s="6"/>
    </row>
    <row r="66" spans="1:55" ht="20.45" customHeight="1" x14ac:dyDescent="0.25">
      <c r="A66" s="5"/>
      <c r="B66" s="217"/>
      <c r="C66" s="137" t="s">
        <v>34</v>
      </c>
      <c r="D66" s="135" t="str">
        <f t="shared" ref="D66:M66" ca="1" si="29">IF(IFERROR(T(INDIRECT(D$8&amp;"!$AC$3"))="Ergebnisse market-based",TRUE),IFERROR(N(INDIRECT(D$8&amp;"!$AH$35")),""),"k.A.")</f>
        <v/>
      </c>
      <c r="E66" s="135" t="str">
        <f t="shared" ca="1" si="29"/>
        <v/>
      </c>
      <c r="F66" s="135" t="str">
        <f t="shared" ca="1" si="29"/>
        <v/>
      </c>
      <c r="G66" s="135" t="str">
        <f t="shared" ca="1" si="29"/>
        <v/>
      </c>
      <c r="H66" s="135" t="str">
        <f t="shared" ca="1" si="29"/>
        <v/>
      </c>
      <c r="I66" s="135" t="str">
        <f t="shared" ca="1" si="29"/>
        <v/>
      </c>
      <c r="J66" s="135" t="str">
        <f t="shared" ca="1" si="29"/>
        <v/>
      </c>
      <c r="K66" s="135" t="str">
        <f t="shared" ca="1" si="29"/>
        <v/>
      </c>
      <c r="L66" s="135" t="str">
        <f t="shared" ca="1" si="29"/>
        <v/>
      </c>
      <c r="M66" s="135" t="str">
        <f t="shared" ca="1" si="29"/>
        <v/>
      </c>
      <c r="N66" s="125"/>
      <c r="BC66" s="6"/>
    </row>
    <row r="67" spans="1:55" ht="20.45" customHeight="1" x14ac:dyDescent="0.25">
      <c r="A67" s="5"/>
      <c r="B67" s="217"/>
      <c r="C67" s="137" t="s">
        <v>11</v>
      </c>
      <c r="D67" s="135" t="str">
        <f t="shared" ref="D67:M67" ca="1" si="30">IF(IFERROR(T(INDIRECT(D$8&amp;"!$AC$3"))="Ergebnisse market-based",TRUE),IFERROR(N(INDIRECT(D$8&amp;"!$AH$36")),""),"k.A.")</f>
        <v/>
      </c>
      <c r="E67" s="135" t="str">
        <f t="shared" ca="1" si="30"/>
        <v/>
      </c>
      <c r="F67" s="135" t="str">
        <f t="shared" ca="1" si="30"/>
        <v/>
      </c>
      <c r="G67" s="135" t="str">
        <f t="shared" ca="1" si="30"/>
        <v/>
      </c>
      <c r="H67" s="135" t="str">
        <f t="shared" ca="1" si="30"/>
        <v/>
      </c>
      <c r="I67" s="135" t="str">
        <f t="shared" ca="1" si="30"/>
        <v/>
      </c>
      <c r="J67" s="135" t="str">
        <f t="shared" ca="1" si="30"/>
        <v/>
      </c>
      <c r="K67" s="135" t="str">
        <f t="shared" ca="1" si="30"/>
        <v/>
      </c>
      <c r="L67" s="135" t="str">
        <f t="shared" ca="1" si="30"/>
        <v/>
      </c>
      <c r="M67" s="135" t="str">
        <f t="shared" ca="1" si="30"/>
        <v/>
      </c>
      <c r="N67" s="125"/>
      <c r="BC67" s="6"/>
    </row>
    <row r="68" spans="1:55" ht="20.45" customHeight="1" x14ac:dyDescent="0.25">
      <c r="A68" s="5"/>
      <c r="B68" s="217"/>
      <c r="C68" s="138" t="s">
        <v>58</v>
      </c>
      <c r="D68" s="135" t="str">
        <f t="shared" ref="D68:M68" ca="1" si="31">IF(IFERROR(T(INDIRECT(D$8&amp;"!$AC$3"))="Ergebnisse market-based",TRUE),IFERROR(N(INDIRECT(D$8&amp;"!$AH$37")),""),"k.A.")</f>
        <v/>
      </c>
      <c r="E68" s="135" t="str">
        <f t="shared" ca="1" si="31"/>
        <v/>
      </c>
      <c r="F68" s="135" t="str">
        <f t="shared" ca="1" si="31"/>
        <v/>
      </c>
      <c r="G68" s="135" t="str">
        <f t="shared" ca="1" si="31"/>
        <v/>
      </c>
      <c r="H68" s="135" t="str">
        <f t="shared" ca="1" si="31"/>
        <v/>
      </c>
      <c r="I68" s="135" t="str">
        <f t="shared" ca="1" si="31"/>
        <v/>
      </c>
      <c r="J68" s="135" t="str">
        <f t="shared" ca="1" si="31"/>
        <v/>
      </c>
      <c r="K68" s="135" t="str">
        <f t="shared" ca="1" si="31"/>
        <v/>
      </c>
      <c r="L68" s="135" t="str">
        <f t="shared" ca="1" si="31"/>
        <v/>
      </c>
      <c r="M68" s="135" t="str">
        <f t="shared" ca="1" si="31"/>
        <v/>
      </c>
      <c r="N68" s="125"/>
      <c r="BC68" s="6"/>
    </row>
    <row r="69" spans="1:55" ht="20.45" customHeight="1" x14ac:dyDescent="0.25">
      <c r="A69" s="5"/>
      <c r="B69" s="213" t="s">
        <v>54</v>
      </c>
      <c r="C69" s="14" t="s">
        <v>10</v>
      </c>
      <c r="D69" s="46" t="str">
        <f t="shared" ref="D69:M69" ca="1" si="32">IF(IFERROR(T(INDIRECT(D$8&amp;"!$AC$3"))="Ergebnisse market-based",TRUE),IFERROR(N(INDIRECT(D$8&amp;"!$AH$38")),""),"k.A.")</f>
        <v/>
      </c>
      <c r="E69" s="46" t="str">
        <f t="shared" ca="1" si="32"/>
        <v/>
      </c>
      <c r="F69" s="46" t="str">
        <f t="shared" ca="1" si="32"/>
        <v/>
      </c>
      <c r="G69" s="46" t="str">
        <f t="shared" ca="1" si="32"/>
        <v/>
      </c>
      <c r="H69" s="46" t="str">
        <f t="shared" ca="1" si="32"/>
        <v/>
      </c>
      <c r="I69" s="46" t="str">
        <f t="shared" ca="1" si="32"/>
        <v/>
      </c>
      <c r="J69" s="46" t="str">
        <f t="shared" ca="1" si="32"/>
        <v/>
      </c>
      <c r="K69" s="46" t="str">
        <f t="shared" ca="1" si="32"/>
        <v/>
      </c>
      <c r="L69" s="46" t="str">
        <f t="shared" ca="1" si="32"/>
        <v/>
      </c>
      <c r="M69" s="46" t="str">
        <f t="shared" ca="1" si="32"/>
        <v/>
      </c>
      <c r="N69" s="125"/>
      <c r="BC69" s="6"/>
    </row>
    <row r="70" spans="1:55" ht="20.45" customHeight="1" x14ac:dyDescent="0.25">
      <c r="A70" s="5"/>
      <c r="B70" s="214"/>
      <c r="C70" s="14" t="s">
        <v>51</v>
      </c>
      <c r="D70" s="46" t="str">
        <f t="shared" ref="D70:M70" ca="1" si="33">IF(IFERROR(T(INDIRECT(D$8&amp;"!$AC$3"))="Ergebnisse market-based",TRUE),IFERROR(N(INDIRECT(D$8&amp;"!$AH$39")),""),"k.A.")</f>
        <v/>
      </c>
      <c r="E70" s="46" t="str">
        <f t="shared" ca="1" si="33"/>
        <v/>
      </c>
      <c r="F70" s="46" t="str">
        <f t="shared" ca="1" si="33"/>
        <v/>
      </c>
      <c r="G70" s="46" t="str">
        <f t="shared" ca="1" si="33"/>
        <v/>
      </c>
      <c r="H70" s="46" t="str">
        <f t="shared" ca="1" si="33"/>
        <v/>
      </c>
      <c r="I70" s="46" t="str">
        <f t="shared" ca="1" si="33"/>
        <v/>
      </c>
      <c r="J70" s="46" t="str">
        <f t="shared" ca="1" si="33"/>
        <v/>
      </c>
      <c r="K70" s="46" t="str">
        <f t="shared" ca="1" si="33"/>
        <v/>
      </c>
      <c r="L70" s="46" t="str">
        <f t="shared" ca="1" si="33"/>
        <v/>
      </c>
      <c r="M70" s="46" t="str">
        <f t="shared" ca="1" si="33"/>
        <v/>
      </c>
      <c r="N70" s="125"/>
      <c r="BC70" s="6"/>
    </row>
    <row r="71" spans="1:55" ht="20.45" customHeight="1" x14ac:dyDescent="0.25">
      <c r="A71" s="5"/>
      <c r="B71" s="214"/>
      <c r="C71" s="14" t="s">
        <v>6</v>
      </c>
      <c r="D71" s="46" t="str">
        <f t="shared" ref="D71:M71" ca="1" si="34">IF(IFERROR(T(INDIRECT(D$8&amp;"!$AC$3"))="Ergebnisse market-based",TRUE),IFERROR(N(INDIRECT(D$8&amp;"!$AH$40")),""),"k.A.")</f>
        <v/>
      </c>
      <c r="E71" s="46" t="str">
        <f t="shared" ca="1" si="34"/>
        <v/>
      </c>
      <c r="F71" s="46" t="str">
        <f t="shared" ca="1" si="34"/>
        <v/>
      </c>
      <c r="G71" s="46" t="str">
        <f t="shared" ca="1" si="34"/>
        <v/>
      </c>
      <c r="H71" s="46" t="str">
        <f t="shared" ca="1" si="34"/>
        <v/>
      </c>
      <c r="I71" s="46" t="str">
        <f t="shared" ca="1" si="34"/>
        <v/>
      </c>
      <c r="J71" s="46" t="str">
        <f t="shared" ca="1" si="34"/>
        <v/>
      </c>
      <c r="K71" s="46" t="str">
        <f t="shared" ca="1" si="34"/>
        <v/>
      </c>
      <c r="L71" s="46" t="str">
        <f t="shared" ca="1" si="34"/>
        <v/>
      </c>
      <c r="M71" s="46" t="str">
        <f t="shared" ca="1" si="34"/>
        <v/>
      </c>
      <c r="N71" s="125"/>
      <c r="BC71" s="6"/>
    </row>
    <row r="72" spans="1:55" ht="20.45" customHeight="1" x14ac:dyDescent="0.25">
      <c r="A72" s="5"/>
      <c r="B72" s="214"/>
      <c r="C72" s="14" t="s">
        <v>5</v>
      </c>
      <c r="D72" s="46" t="str">
        <f t="shared" ref="D72:M72" ca="1" si="35">IF(IFERROR(T(INDIRECT(D$8&amp;"!$AC$3"))="Ergebnisse market-based",TRUE),IFERROR(N(INDIRECT(D$8&amp;"!$AH$41")),""),"k.A.")</f>
        <v/>
      </c>
      <c r="E72" s="46" t="str">
        <f t="shared" ca="1" si="35"/>
        <v/>
      </c>
      <c r="F72" s="46" t="str">
        <f t="shared" ca="1" si="35"/>
        <v/>
      </c>
      <c r="G72" s="46" t="str">
        <f t="shared" ca="1" si="35"/>
        <v/>
      </c>
      <c r="H72" s="46" t="str">
        <f t="shared" ca="1" si="35"/>
        <v/>
      </c>
      <c r="I72" s="46" t="str">
        <f t="shared" ca="1" si="35"/>
        <v/>
      </c>
      <c r="J72" s="46" t="str">
        <f t="shared" ca="1" si="35"/>
        <v/>
      </c>
      <c r="K72" s="46" t="str">
        <f t="shared" ca="1" si="35"/>
        <v/>
      </c>
      <c r="L72" s="46" t="str">
        <f t="shared" ca="1" si="35"/>
        <v/>
      </c>
      <c r="M72" s="46" t="str">
        <f t="shared" ca="1" si="35"/>
        <v/>
      </c>
      <c r="N72" s="125"/>
      <c r="BC72" s="6"/>
    </row>
    <row r="73" spans="1:55" ht="20.45" customHeight="1" x14ac:dyDescent="0.25">
      <c r="A73" s="5"/>
      <c r="B73" s="215"/>
      <c r="C73" s="15" t="s">
        <v>59</v>
      </c>
      <c r="D73" s="46" t="str">
        <f t="shared" ref="D73:M73" ca="1" si="36">IF(IFERROR(T(INDIRECT(D$8&amp;"!$AC$3"))="Ergebnisse market-based",TRUE),IFERROR(N(INDIRECT(D$8&amp;"!$AH$42")),""),"k.A.")</f>
        <v/>
      </c>
      <c r="E73" s="46" t="str">
        <f t="shared" ca="1" si="36"/>
        <v/>
      </c>
      <c r="F73" s="46" t="str">
        <f t="shared" ca="1" si="36"/>
        <v/>
      </c>
      <c r="G73" s="46" t="str">
        <f t="shared" ca="1" si="36"/>
        <v/>
      </c>
      <c r="H73" s="46" t="str">
        <f t="shared" ca="1" si="36"/>
        <v/>
      </c>
      <c r="I73" s="46" t="str">
        <f t="shared" ca="1" si="36"/>
        <v/>
      </c>
      <c r="J73" s="46" t="str">
        <f t="shared" ca="1" si="36"/>
        <v/>
      </c>
      <c r="K73" s="46" t="str">
        <f t="shared" ca="1" si="36"/>
        <v/>
      </c>
      <c r="L73" s="46" t="str">
        <f t="shared" ca="1" si="36"/>
        <v/>
      </c>
      <c r="M73" s="46" t="str">
        <f t="shared" ca="1" si="36"/>
        <v/>
      </c>
      <c r="N73" s="125"/>
      <c r="BC73" s="6"/>
    </row>
    <row r="74" spans="1:55" ht="20.45" customHeight="1" x14ac:dyDescent="0.25">
      <c r="A74" s="5"/>
      <c r="B74" s="20" t="s">
        <v>56</v>
      </c>
      <c r="C74" s="13"/>
      <c r="D74" s="50" t="str">
        <f t="shared" ref="D74:M74" ca="1" si="37">IF(IFERROR(T(INDIRECT(D$8&amp;"!$AC$3"))="Ergebnisse market-based",TRUE),IFERROR(N(INDIRECT(D$8&amp;"!$AH$43")),""),"k.A.")</f>
        <v/>
      </c>
      <c r="E74" s="50" t="str">
        <f t="shared" ca="1" si="37"/>
        <v/>
      </c>
      <c r="F74" s="50" t="str">
        <f t="shared" ca="1" si="37"/>
        <v/>
      </c>
      <c r="G74" s="50" t="str">
        <f t="shared" ca="1" si="37"/>
        <v/>
      </c>
      <c r="H74" s="50" t="str">
        <f t="shared" ca="1" si="37"/>
        <v/>
      </c>
      <c r="I74" s="50" t="str">
        <f t="shared" ca="1" si="37"/>
        <v/>
      </c>
      <c r="J74" s="50" t="str">
        <f t="shared" ca="1" si="37"/>
        <v/>
      </c>
      <c r="K74" s="50" t="str">
        <f t="shared" ca="1" si="37"/>
        <v/>
      </c>
      <c r="L74" s="50" t="str">
        <f t="shared" ca="1" si="37"/>
        <v/>
      </c>
      <c r="M74" s="50" t="str">
        <f t="shared" ca="1" si="37"/>
        <v/>
      </c>
      <c r="N74" s="126"/>
      <c r="BC74" s="6"/>
    </row>
    <row r="75" spans="1:55" ht="15.75" thickBot="1" x14ac:dyDescent="0.3">
      <c r="A75" s="8"/>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2"/>
    </row>
    <row r="76" spans="1:55" ht="18.75" x14ac:dyDescent="0.25">
      <c r="A76" s="28"/>
      <c r="B76" s="29" t="s">
        <v>76</v>
      </c>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1"/>
    </row>
    <row r="77" spans="1:55" ht="18.75" x14ac:dyDescent="0.25">
      <c r="A77" s="5"/>
      <c r="B77" s="18"/>
      <c r="D77" s="200" t="s">
        <v>167</v>
      </c>
      <c r="E77" s="200"/>
      <c r="F77" s="200"/>
      <c r="G77" s="200"/>
      <c r="H77" s="200"/>
      <c r="I77" s="200"/>
      <c r="J77" s="200"/>
      <c r="K77" s="200"/>
      <c r="L77" s="200"/>
      <c r="M77" s="200"/>
      <c r="N77" s="124"/>
      <c r="BC77" s="6"/>
    </row>
    <row r="78" spans="1:55" s="1" customFormat="1" ht="15.75" thickBot="1" x14ac:dyDescent="0.3">
      <c r="A78" s="105"/>
      <c r="B78"/>
      <c r="C78" s="3"/>
      <c r="D78" s="38" t="str">
        <f>Jahr_1</f>
        <v/>
      </c>
      <c r="E78" s="38" t="str">
        <f>Jahr_2</f>
        <v/>
      </c>
      <c r="F78" s="38" t="str">
        <f>Jahr_3</f>
        <v/>
      </c>
      <c r="G78" s="38" t="str">
        <f>Jahr_4</f>
        <v/>
      </c>
      <c r="H78" s="38" t="str">
        <f>Jahr_5</f>
        <v/>
      </c>
      <c r="I78" s="38" t="str">
        <f>Jahr_6</f>
        <v/>
      </c>
      <c r="J78" s="38" t="str">
        <f>Jahr_7</f>
        <v/>
      </c>
      <c r="K78" s="38" t="str">
        <f>Jahr_8</f>
        <v/>
      </c>
      <c r="L78" s="38" t="str">
        <f>Jahr_9</f>
        <v/>
      </c>
      <c r="M78" s="123" t="str">
        <f>Jahr_10</f>
        <v/>
      </c>
      <c r="N78" s="130"/>
      <c r="Q78"/>
      <c r="BC78" s="106"/>
    </row>
    <row r="79" spans="1:55" s="1" customFormat="1" x14ac:dyDescent="0.25">
      <c r="A79" s="105"/>
      <c r="B79" s="21" t="s">
        <v>30</v>
      </c>
      <c r="C79" s="22"/>
      <c r="D79"/>
      <c r="E79"/>
      <c r="F79"/>
      <c r="G79"/>
      <c r="H79"/>
      <c r="I79"/>
      <c r="J79"/>
      <c r="K79"/>
      <c r="L79"/>
      <c r="M79"/>
      <c r="N79" s="130"/>
      <c r="BC79" s="106"/>
    </row>
    <row r="80" spans="1:55" s="1" customFormat="1" x14ac:dyDescent="0.25">
      <c r="A80" s="105"/>
      <c r="B80" s="16" t="s">
        <v>13</v>
      </c>
      <c r="C80" s="16" t="s">
        <v>21</v>
      </c>
      <c r="D80" s="32" t="str">
        <f t="shared" ref="D80:M80" ca="1" si="38">IF(IFERROR(T(INDIRECT(D$8&amp;"!$AC$3"))="Ergebnisse market-based",TRUE),IFERROR(N(INDIRECT(D$8&amp;"!$AG$57")),""),"k.A.")</f>
        <v/>
      </c>
      <c r="E80" s="32" t="str">
        <f t="shared" ca="1" si="38"/>
        <v/>
      </c>
      <c r="F80" s="32" t="str">
        <f t="shared" ca="1" si="38"/>
        <v/>
      </c>
      <c r="G80" s="32" t="str">
        <f t="shared" ca="1" si="38"/>
        <v/>
      </c>
      <c r="H80" s="32" t="str">
        <f t="shared" ca="1" si="38"/>
        <v/>
      </c>
      <c r="I80" s="32" t="str">
        <f t="shared" ca="1" si="38"/>
        <v/>
      </c>
      <c r="J80" s="32" t="str">
        <f t="shared" ca="1" si="38"/>
        <v/>
      </c>
      <c r="K80" s="32" t="str">
        <f t="shared" ca="1" si="38"/>
        <v/>
      </c>
      <c r="L80" s="32" t="str">
        <f t="shared" ca="1" si="38"/>
        <v/>
      </c>
      <c r="M80" s="32" t="str">
        <f t="shared" ca="1" si="38"/>
        <v/>
      </c>
      <c r="N80" s="130"/>
      <c r="O80" s="107" t="s">
        <v>37</v>
      </c>
      <c r="P80"/>
      <c r="Q80"/>
      <c r="BC80" s="106"/>
    </row>
    <row r="81" spans="1:55" s="1" customFormat="1" x14ac:dyDescent="0.25">
      <c r="A81" s="105"/>
      <c r="B81" s="16" t="s">
        <v>14</v>
      </c>
      <c r="C81" s="16" t="s">
        <v>22</v>
      </c>
      <c r="D81" s="32" t="str">
        <f t="shared" ref="D81:M81" ca="1" si="39">IF(IFERROR(T(INDIRECT(D$8&amp;"!$AC$3"))="Ergebnisse market-based",TRUE),IFERROR(N(INDIRECT(D$8&amp;"!$AG$58")),""),"k.A.")</f>
        <v/>
      </c>
      <c r="E81" s="32" t="str">
        <f t="shared" ca="1" si="39"/>
        <v/>
      </c>
      <c r="F81" s="32" t="str">
        <f t="shared" ca="1" si="39"/>
        <v/>
      </c>
      <c r="G81" s="32" t="str">
        <f t="shared" ca="1" si="39"/>
        <v/>
      </c>
      <c r="H81" s="32" t="str">
        <f t="shared" ca="1" si="39"/>
        <v/>
      </c>
      <c r="I81" s="32" t="str">
        <f t="shared" ca="1" si="39"/>
        <v/>
      </c>
      <c r="J81" s="32" t="str">
        <f t="shared" ca="1" si="39"/>
        <v/>
      </c>
      <c r="K81" s="32" t="str">
        <f t="shared" ca="1" si="39"/>
        <v/>
      </c>
      <c r="L81" s="32" t="str">
        <f t="shared" ca="1" si="39"/>
        <v/>
      </c>
      <c r="M81" s="32" t="str">
        <f t="shared" ca="1" si="39"/>
        <v/>
      </c>
      <c r="N81" s="130"/>
      <c r="O81" s="107" t="s">
        <v>38</v>
      </c>
      <c r="Q81"/>
      <c r="BC81" s="106"/>
    </row>
    <row r="82" spans="1:55" s="1" customFormat="1" x14ac:dyDescent="0.25">
      <c r="A82" s="105"/>
      <c r="B82" s="16" t="s">
        <v>16</v>
      </c>
      <c r="C82" s="16" t="s">
        <v>23</v>
      </c>
      <c r="D82" s="32" t="str">
        <f t="shared" ref="D82:M82" ca="1" si="40">IF(IFERROR(T(INDIRECT(D$8&amp;"!$AC$3"))="Ergebnisse market-based",TRUE),IFERROR(N(INDIRECT(D$8&amp;"!$AG$59")),""),"k.A.")</f>
        <v/>
      </c>
      <c r="E82" s="32" t="str">
        <f t="shared" ca="1" si="40"/>
        <v/>
      </c>
      <c r="F82" s="32" t="str">
        <f t="shared" ca="1" si="40"/>
        <v/>
      </c>
      <c r="G82" s="32" t="str">
        <f t="shared" ca="1" si="40"/>
        <v/>
      </c>
      <c r="H82" s="32" t="str">
        <f t="shared" ca="1" si="40"/>
        <v/>
      </c>
      <c r="I82" s="32" t="str">
        <f t="shared" ca="1" si="40"/>
        <v/>
      </c>
      <c r="J82" s="32" t="str">
        <f t="shared" ca="1" si="40"/>
        <v/>
      </c>
      <c r="K82" s="32" t="str">
        <f t="shared" ca="1" si="40"/>
        <v/>
      </c>
      <c r="L82" s="32" t="str">
        <f t="shared" ca="1" si="40"/>
        <v/>
      </c>
      <c r="M82" s="32" t="str">
        <f t="shared" ca="1" si="40"/>
        <v/>
      </c>
      <c r="N82" s="130"/>
      <c r="O82" s="107" t="s">
        <v>39</v>
      </c>
      <c r="P82"/>
      <c r="Q82"/>
      <c r="BC82" s="106"/>
    </row>
    <row r="83" spans="1:55" s="1" customFormat="1" x14ac:dyDescent="0.25">
      <c r="A83" s="105"/>
      <c r="B83" s="39" t="s">
        <v>36</v>
      </c>
      <c r="C83" s="27" t="s">
        <v>48</v>
      </c>
      <c r="D83" s="33" t="str">
        <f t="shared" ref="D83:M83" ca="1" si="41">IF(IFERROR(T(INDIRECT(D$8&amp;"!$AC$3"))="Ergebnisse market-based",TRUE),IFERROR(N(INDIRECT(D$8&amp;"!$AG$60")),""),"k.A.")</f>
        <v/>
      </c>
      <c r="E83" s="33" t="str">
        <f t="shared" ca="1" si="41"/>
        <v/>
      </c>
      <c r="F83" s="33" t="str">
        <f t="shared" ca="1" si="41"/>
        <v/>
      </c>
      <c r="G83" s="33" t="str">
        <f t="shared" ca="1" si="41"/>
        <v/>
      </c>
      <c r="H83" s="33" t="str">
        <f t="shared" ca="1" si="41"/>
        <v/>
      </c>
      <c r="I83" s="33" t="str">
        <f t="shared" ca="1" si="41"/>
        <v/>
      </c>
      <c r="J83" s="33" t="str">
        <f t="shared" ca="1" si="41"/>
        <v/>
      </c>
      <c r="K83" s="33" t="str">
        <f t="shared" ca="1" si="41"/>
        <v/>
      </c>
      <c r="L83" s="33" t="str">
        <f t="shared" ca="1" si="41"/>
        <v/>
      </c>
      <c r="M83" s="33" t="str">
        <f t="shared" ca="1" si="41"/>
        <v/>
      </c>
      <c r="N83" s="130"/>
      <c r="O83" s="107"/>
      <c r="Q83"/>
      <c r="BC83" s="106"/>
    </row>
    <row r="84" spans="1:55" s="1" customFormat="1" x14ac:dyDescent="0.25">
      <c r="A84" s="105"/>
      <c r="B84" s="25" t="s">
        <v>141</v>
      </c>
      <c r="C84" s="40"/>
      <c r="D84" s="26"/>
      <c r="E84" s="26"/>
      <c r="F84" s="26"/>
      <c r="G84" s="26"/>
      <c r="H84" s="26"/>
      <c r="I84" s="26"/>
      <c r="J84" s="26"/>
      <c r="K84" s="26"/>
      <c r="L84" s="26"/>
      <c r="M84" s="26"/>
      <c r="N84" s="130"/>
      <c r="O84" s="107"/>
      <c r="Q84"/>
      <c r="BC84" s="106"/>
    </row>
    <row r="85" spans="1:55" s="1" customFormat="1" ht="30" x14ac:dyDescent="0.25">
      <c r="A85" s="105"/>
      <c r="B85" s="16" t="s">
        <v>13</v>
      </c>
      <c r="C85" s="16" t="s">
        <v>24</v>
      </c>
      <c r="D85" s="32" t="str">
        <f t="shared" ref="D85:M85" ca="1" si="42">IF(IFERROR(T(INDIRECT(D$8&amp;"!$AC$3"))="Ergebnisse market-based",TRUE),IFERROR(N(INDIRECT(D$8&amp;"!$AG$62")),""),"k.A.")</f>
        <v/>
      </c>
      <c r="E85" s="32" t="str">
        <f t="shared" ca="1" si="42"/>
        <v/>
      </c>
      <c r="F85" s="32" t="str">
        <f t="shared" ca="1" si="42"/>
        <v/>
      </c>
      <c r="G85" s="32" t="str">
        <f t="shared" ca="1" si="42"/>
        <v/>
      </c>
      <c r="H85" s="32" t="str">
        <f t="shared" ca="1" si="42"/>
        <v/>
      </c>
      <c r="I85" s="32" t="str">
        <f t="shared" ca="1" si="42"/>
        <v/>
      </c>
      <c r="J85" s="32" t="str">
        <f t="shared" ca="1" si="42"/>
        <v/>
      </c>
      <c r="K85" s="32" t="str">
        <f t="shared" ca="1" si="42"/>
        <v/>
      </c>
      <c r="L85" s="32" t="str">
        <f t="shared" ca="1" si="42"/>
        <v/>
      </c>
      <c r="M85" s="32" t="str">
        <f t="shared" ca="1" si="42"/>
        <v/>
      </c>
      <c r="N85" s="130"/>
      <c r="O85" s="107" t="s">
        <v>45</v>
      </c>
      <c r="Q85"/>
      <c r="BC85" s="106"/>
    </row>
    <row r="86" spans="1:55" s="1" customFormat="1" ht="30" x14ac:dyDescent="0.25">
      <c r="A86" s="105"/>
      <c r="B86" s="16" t="s">
        <v>14</v>
      </c>
      <c r="C86" s="16" t="s">
        <v>25</v>
      </c>
      <c r="D86" s="32" t="str">
        <f t="shared" ref="D86:M86" ca="1" si="43">IF(IFERROR(T(INDIRECT(D$8&amp;"!$AC$3"))="Ergebnisse market-based",TRUE),IFERROR(N(INDIRECT(D$8&amp;"!$AG$63")),""),"k.A.")</f>
        <v/>
      </c>
      <c r="E86" s="32" t="str">
        <f t="shared" ca="1" si="43"/>
        <v/>
      </c>
      <c r="F86" s="32" t="str">
        <f t="shared" ca="1" si="43"/>
        <v/>
      </c>
      <c r="G86" s="32" t="str">
        <f t="shared" ca="1" si="43"/>
        <v/>
      </c>
      <c r="H86" s="32" t="str">
        <f t="shared" ca="1" si="43"/>
        <v/>
      </c>
      <c r="I86" s="32" t="str">
        <f t="shared" ca="1" si="43"/>
        <v/>
      </c>
      <c r="J86" s="32" t="str">
        <f t="shared" ca="1" si="43"/>
        <v/>
      </c>
      <c r="K86" s="32" t="str">
        <f t="shared" ca="1" si="43"/>
        <v/>
      </c>
      <c r="L86" s="32" t="str">
        <f t="shared" ca="1" si="43"/>
        <v/>
      </c>
      <c r="M86" s="32" t="str">
        <f t="shared" ca="1" si="43"/>
        <v/>
      </c>
      <c r="N86" s="130"/>
      <c r="O86" s="107" t="s">
        <v>46</v>
      </c>
      <c r="Q86"/>
      <c r="BC86" s="106"/>
    </row>
    <row r="87" spans="1:55" s="1" customFormat="1" x14ac:dyDescent="0.25">
      <c r="A87" s="105"/>
      <c r="B87" s="39" t="s">
        <v>36</v>
      </c>
      <c r="C87" s="27" t="s">
        <v>140</v>
      </c>
      <c r="D87" s="33" t="str">
        <f t="shared" ref="D87:M87" ca="1" si="44">IF(IFERROR(T(INDIRECT(D$8&amp;"!$AC$3"))="Ergebnisse market-based",TRUE),IFERROR(N(INDIRECT(D$8&amp;"!$AG$64")),""),"k.A.")</f>
        <v/>
      </c>
      <c r="E87" s="33" t="str">
        <f t="shared" ca="1" si="44"/>
        <v/>
      </c>
      <c r="F87" s="33" t="str">
        <f t="shared" ca="1" si="44"/>
        <v/>
      </c>
      <c r="G87" s="33" t="str">
        <f t="shared" ca="1" si="44"/>
        <v/>
      </c>
      <c r="H87" s="33" t="str">
        <f t="shared" ca="1" si="44"/>
        <v/>
      </c>
      <c r="I87" s="33" t="str">
        <f t="shared" ca="1" si="44"/>
        <v/>
      </c>
      <c r="J87" s="33" t="str">
        <f t="shared" ca="1" si="44"/>
        <v/>
      </c>
      <c r="K87" s="33" t="str">
        <f t="shared" ca="1" si="44"/>
        <v/>
      </c>
      <c r="L87" s="33" t="str">
        <f t="shared" ca="1" si="44"/>
        <v/>
      </c>
      <c r="M87" s="33" t="str">
        <f t="shared" ca="1" si="44"/>
        <v/>
      </c>
      <c r="N87" s="130"/>
      <c r="O87" s="107"/>
      <c r="Q87"/>
      <c r="BC87" s="106"/>
    </row>
    <row r="88" spans="1:55" s="1" customFormat="1" x14ac:dyDescent="0.25">
      <c r="A88" s="105"/>
      <c r="B88" s="25" t="s">
        <v>31</v>
      </c>
      <c r="C88" s="40"/>
      <c r="D88" s="26"/>
      <c r="E88" s="26"/>
      <c r="F88" s="26"/>
      <c r="G88" s="26"/>
      <c r="H88" s="26"/>
      <c r="I88" s="26"/>
      <c r="J88" s="26"/>
      <c r="K88" s="26"/>
      <c r="L88" s="26"/>
      <c r="M88" s="26"/>
      <c r="N88" s="130"/>
      <c r="O88" s="107"/>
      <c r="Q88"/>
      <c r="BC88" s="106"/>
    </row>
    <row r="89" spans="1:55" s="1" customFormat="1" x14ac:dyDescent="0.25">
      <c r="A89" s="105"/>
      <c r="B89" s="16" t="s">
        <v>13</v>
      </c>
      <c r="C89" s="16" t="s">
        <v>26</v>
      </c>
      <c r="D89" s="32" t="str">
        <f t="shared" ref="D89:M89" ca="1" si="45">IF(IFERROR(T(INDIRECT(D$8&amp;"!$AC$3"))="Ergebnisse market-based",TRUE),IFERROR(N(INDIRECT(D$8&amp;"!$AG$66")),""),"k.A.")</f>
        <v/>
      </c>
      <c r="E89" s="32" t="str">
        <f t="shared" ca="1" si="45"/>
        <v/>
      </c>
      <c r="F89" s="32" t="str">
        <f t="shared" ca="1" si="45"/>
        <v/>
      </c>
      <c r="G89" s="32" t="str">
        <f t="shared" ca="1" si="45"/>
        <v/>
      </c>
      <c r="H89" s="32" t="str">
        <f t="shared" ca="1" si="45"/>
        <v/>
      </c>
      <c r="I89" s="32" t="str">
        <f t="shared" ca="1" si="45"/>
        <v/>
      </c>
      <c r="J89" s="32" t="str">
        <f t="shared" ca="1" si="45"/>
        <v/>
      </c>
      <c r="K89" s="32" t="str">
        <f t="shared" ca="1" si="45"/>
        <v/>
      </c>
      <c r="L89" s="32" t="str">
        <f t="shared" ca="1" si="45"/>
        <v/>
      </c>
      <c r="M89" s="32" t="str">
        <f t="shared" ca="1" si="45"/>
        <v/>
      </c>
      <c r="N89" s="130"/>
      <c r="O89" s="107" t="s">
        <v>40</v>
      </c>
      <c r="Q89"/>
      <c r="BC89" s="106"/>
    </row>
    <row r="90" spans="1:55" s="1" customFormat="1" ht="30" x14ac:dyDescent="0.25">
      <c r="A90" s="105"/>
      <c r="B90" s="16" t="s">
        <v>15</v>
      </c>
      <c r="C90" s="16" t="s">
        <v>27</v>
      </c>
      <c r="D90" s="32" t="str">
        <f t="shared" ref="D90:M90" ca="1" si="46">IF(IFERROR(T(INDIRECT(D$8&amp;"!$AC$3"))="Ergebnisse market-based",TRUE),IFERROR(N(INDIRECT(D$8&amp;"!$AG$67")),""),"k.A.")</f>
        <v/>
      </c>
      <c r="E90" s="32" t="str">
        <f t="shared" ca="1" si="46"/>
        <v/>
      </c>
      <c r="F90" s="32" t="str">
        <f t="shared" ca="1" si="46"/>
        <v/>
      </c>
      <c r="G90" s="32" t="str">
        <f t="shared" ca="1" si="46"/>
        <v/>
      </c>
      <c r="H90" s="32" t="str">
        <f t="shared" ca="1" si="46"/>
        <v/>
      </c>
      <c r="I90" s="32" t="str">
        <f t="shared" ca="1" si="46"/>
        <v/>
      </c>
      <c r="J90" s="32" t="str">
        <f t="shared" ca="1" si="46"/>
        <v/>
      </c>
      <c r="K90" s="32" t="str">
        <f t="shared" ca="1" si="46"/>
        <v/>
      </c>
      <c r="L90" s="32" t="str">
        <f t="shared" ca="1" si="46"/>
        <v/>
      </c>
      <c r="M90" s="32" t="str">
        <f t="shared" ca="1" si="46"/>
        <v/>
      </c>
      <c r="N90" s="130"/>
      <c r="O90" s="107" t="s">
        <v>47</v>
      </c>
      <c r="Q90"/>
      <c r="BC90" s="106"/>
    </row>
    <row r="91" spans="1:55" s="1" customFormat="1" x14ac:dyDescent="0.25">
      <c r="A91" s="105"/>
      <c r="B91" s="16" t="s">
        <v>16</v>
      </c>
      <c r="C91" s="16" t="s">
        <v>28</v>
      </c>
      <c r="D91" s="32" t="str">
        <f t="shared" ref="D91:M91" ca="1" si="47">IF(IFERROR(T(INDIRECT(D$8&amp;"!$AC$3"))="Ergebnisse market-based",TRUE),IFERROR(N(INDIRECT(D$8&amp;"!$AG$68")),""),"k.A.")</f>
        <v/>
      </c>
      <c r="E91" s="32" t="str">
        <f t="shared" ca="1" si="47"/>
        <v/>
      </c>
      <c r="F91" s="32" t="str">
        <f t="shared" ca="1" si="47"/>
        <v/>
      </c>
      <c r="G91" s="32" t="str">
        <f t="shared" ca="1" si="47"/>
        <v/>
      </c>
      <c r="H91" s="32" t="str">
        <f t="shared" ca="1" si="47"/>
        <v/>
      </c>
      <c r="I91" s="32" t="str">
        <f t="shared" ca="1" si="47"/>
        <v/>
      </c>
      <c r="J91" s="32" t="str">
        <f t="shared" ca="1" si="47"/>
        <v/>
      </c>
      <c r="K91" s="32" t="str">
        <f t="shared" ca="1" si="47"/>
        <v/>
      </c>
      <c r="L91" s="32" t="str">
        <f t="shared" ca="1" si="47"/>
        <v/>
      </c>
      <c r="M91" s="32" t="str">
        <f t="shared" ca="1" si="47"/>
        <v/>
      </c>
      <c r="N91" s="130"/>
      <c r="O91" s="107" t="s">
        <v>41</v>
      </c>
      <c r="Q91"/>
      <c r="BC91" s="106"/>
    </row>
    <row r="92" spans="1:55" s="1" customFormat="1" x14ac:dyDescent="0.25">
      <c r="A92" s="105"/>
      <c r="B92" s="16" t="s">
        <v>17</v>
      </c>
      <c r="C92" s="16" t="s">
        <v>12</v>
      </c>
      <c r="D92" s="32" t="str">
        <f t="shared" ref="D92:M92" ca="1" si="48">IF(IFERROR(T(INDIRECT(D$8&amp;"!$AC$3"))="Ergebnisse market-based",TRUE),IFERROR(N(INDIRECT(D$8&amp;"!$AG$69")),""),"k.A.")</f>
        <v/>
      </c>
      <c r="E92" s="32" t="str">
        <f t="shared" ca="1" si="48"/>
        <v/>
      </c>
      <c r="F92" s="32" t="str">
        <f t="shared" ca="1" si="48"/>
        <v/>
      </c>
      <c r="G92" s="32" t="str">
        <f t="shared" ca="1" si="48"/>
        <v/>
      </c>
      <c r="H92" s="32" t="str">
        <f t="shared" ca="1" si="48"/>
        <v/>
      </c>
      <c r="I92" s="32" t="str">
        <f t="shared" ca="1" si="48"/>
        <v/>
      </c>
      <c r="J92" s="32" t="str">
        <f t="shared" ca="1" si="48"/>
        <v/>
      </c>
      <c r="K92" s="32" t="str">
        <f t="shared" ca="1" si="48"/>
        <v/>
      </c>
      <c r="L92" s="32" t="str">
        <f t="shared" ca="1" si="48"/>
        <v/>
      </c>
      <c r="M92" s="32" t="str">
        <f t="shared" ca="1" si="48"/>
        <v/>
      </c>
      <c r="N92" s="130"/>
      <c r="O92" s="107" t="s">
        <v>42</v>
      </c>
      <c r="Q92"/>
      <c r="BC92" s="106"/>
    </row>
    <row r="93" spans="1:55" s="1" customFormat="1" x14ac:dyDescent="0.25">
      <c r="A93" s="105"/>
      <c r="B93" s="16" t="s">
        <v>18</v>
      </c>
      <c r="C93" s="16" t="s">
        <v>4</v>
      </c>
      <c r="D93" s="32" t="str">
        <f t="shared" ref="D93:M93" ca="1" si="49">IF(IFERROR(T(INDIRECT(D$8&amp;"!$AC$3"))="Ergebnisse market-based",TRUE),IFERROR(N(INDIRECT(D$8&amp;"!$AG$70")),""),"k.A.")</f>
        <v/>
      </c>
      <c r="E93" s="32" t="str">
        <f t="shared" ca="1" si="49"/>
        <v/>
      </c>
      <c r="F93" s="32" t="str">
        <f t="shared" ca="1" si="49"/>
        <v/>
      </c>
      <c r="G93" s="32" t="str">
        <f t="shared" ca="1" si="49"/>
        <v/>
      </c>
      <c r="H93" s="32" t="str">
        <f t="shared" ca="1" si="49"/>
        <v/>
      </c>
      <c r="I93" s="32" t="str">
        <f t="shared" ca="1" si="49"/>
        <v/>
      </c>
      <c r="J93" s="32" t="str">
        <f t="shared" ca="1" si="49"/>
        <v/>
      </c>
      <c r="K93" s="32" t="str">
        <f t="shared" ca="1" si="49"/>
        <v/>
      </c>
      <c r="L93" s="32" t="str">
        <f t="shared" ca="1" si="49"/>
        <v/>
      </c>
      <c r="M93" s="32" t="str">
        <f t="shared" ca="1" si="49"/>
        <v/>
      </c>
      <c r="N93" s="130"/>
      <c r="O93" s="107" t="s">
        <v>43</v>
      </c>
      <c r="Q93"/>
      <c r="BC93" s="106"/>
    </row>
    <row r="94" spans="1:55" s="1" customFormat="1" x14ac:dyDescent="0.25">
      <c r="A94" s="105"/>
      <c r="B94" s="16" t="s">
        <v>19</v>
      </c>
      <c r="C94" s="16" t="s">
        <v>9</v>
      </c>
      <c r="D94" s="32" t="str">
        <f t="shared" ref="D94:M94" ca="1" si="50">IF(IFERROR(T(INDIRECT(D$8&amp;"!$AC$3"))="Ergebnisse market-based",TRUE),IFERROR(N(INDIRECT(D$8&amp;"!$AG$71")),""),"k.A.")</f>
        <v/>
      </c>
      <c r="E94" s="32" t="str">
        <f t="shared" ca="1" si="50"/>
        <v/>
      </c>
      <c r="F94" s="32" t="str">
        <f t="shared" ca="1" si="50"/>
        <v/>
      </c>
      <c r="G94" s="32" t="str">
        <f t="shared" ca="1" si="50"/>
        <v/>
      </c>
      <c r="H94" s="32" t="str">
        <f t="shared" ca="1" si="50"/>
        <v/>
      </c>
      <c r="I94" s="32" t="str">
        <f t="shared" ca="1" si="50"/>
        <v/>
      </c>
      <c r="J94" s="32" t="str">
        <f t="shared" ca="1" si="50"/>
        <v/>
      </c>
      <c r="K94" s="32" t="str">
        <f t="shared" ca="1" si="50"/>
        <v/>
      </c>
      <c r="L94" s="32" t="str">
        <f t="shared" ca="1" si="50"/>
        <v/>
      </c>
      <c r="M94" s="32" t="str">
        <f t="shared" ca="1" si="50"/>
        <v/>
      </c>
      <c r="N94" s="130"/>
      <c r="O94" s="107" t="s">
        <v>60</v>
      </c>
      <c r="Q94"/>
      <c r="BC94" s="106"/>
    </row>
    <row r="95" spans="1:55" s="1" customFormat="1" ht="14.45" customHeight="1" x14ac:dyDescent="0.25">
      <c r="A95" s="105"/>
      <c r="B95" s="16" t="s">
        <v>20</v>
      </c>
      <c r="C95" s="16" t="s">
        <v>29</v>
      </c>
      <c r="D95" s="32" t="str">
        <f t="shared" ref="D95:M95" ca="1" si="51">IF(IFERROR(T(INDIRECT(D$8&amp;"!$AC$3"))="Ergebnisse market-based",TRUE),IFERROR(N(INDIRECT(D$8&amp;"!$AG$72")),""),"k.A.")</f>
        <v/>
      </c>
      <c r="E95" s="32" t="str">
        <f t="shared" ca="1" si="51"/>
        <v/>
      </c>
      <c r="F95" s="32" t="str">
        <f t="shared" ca="1" si="51"/>
        <v/>
      </c>
      <c r="G95" s="32" t="str">
        <f t="shared" ca="1" si="51"/>
        <v/>
      </c>
      <c r="H95" s="32" t="str">
        <f t="shared" ca="1" si="51"/>
        <v/>
      </c>
      <c r="I95" s="32" t="str">
        <f t="shared" ca="1" si="51"/>
        <v/>
      </c>
      <c r="J95" s="32" t="str">
        <f t="shared" ca="1" si="51"/>
        <v/>
      </c>
      <c r="K95" s="32" t="str">
        <f t="shared" ca="1" si="51"/>
        <v/>
      </c>
      <c r="L95" s="32" t="str">
        <f t="shared" ca="1" si="51"/>
        <v/>
      </c>
      <c r="M95" s="32" t="str">
        <f t="shared" ca="1" si="51"/>
        <v/>
      </c>
      <c r="N95" s="130"/>
      <c r="O95" s="107" t="s">
        <v>44</v>
      </c>
      <c r="Q95"/>
      <c r="BC95" s="106"/>
    </row>
    <row r="96" spans="1:55" s="1" customFormat="1" x14ac:dyDescent="0.25">
      <c r="A96" s="105"/>
      <c r="B96" s="39" t="s">
        <v>36</v>
      </c>
      <c r="C96" s="27" t="s">
        <v>49</v>
      </c>
      <c r="D96" s="33" t="str">
        <f t="shared" ref="D96:M96" ca="1" si="52">IF(IFERROR(T(INDIRECT(D$8&amp;"!$AC$3"))="Ergebnisse market-based",TRUE),IFERROR(N(INDIRECT(D$8&amp;"!$AG$73")),""),"k.A.")</f>
        <v/>
      </c>
      <c r="E96" s="33" t="str">
        <f t="shared" ca="1" si="52"/>
        <v/>
      </c>
      <c r="F96" s="33" t="str">
        <f t="shared" ca="1" si="52"/>
        <v/>
      </c>
      <c r="G96" s="33" t="str">
        <f t="shared" ca="1" si="52"/>
        <v/>
      </c>
      <c r="H96" s="33" t="str">
        <f t="shared" ca="1" si="52"/>
        <v/>
      </c>
      <c r="I96" s="33" t="str">
        <f t="shared" ca="1" si="52"/>
        <v/>
      </c>
      <c r="J96" s="33" t="str">
        <f t="shared" ca="1" si="52"/>
        <v/>
      </c>
      <c r="K96" s="33" t="str">
        <f t="shared" ca="1" si="52"/>
        <v/>
      </c>
      <c r="L96" s="33" t="str">
        <f t="shared" ca="1" si="52"/>
        <v/>
      </c>
      <c r="M96" s="33" t="str">
        <f t="shared" ca="1" si="52"/>
        <v/>
      </c>
      <c r="N96" s="130"/>
      <c r="Q96"/>
      <c r="BC96" s="106"/>
    </row>
    <row r="97" spans="1:55" ht="6.95" customHeight="1" x14ac:dyDescent="0.25">
      <c r="A97" s="5"/>
      <c r="B97" s="41"/>
      <c r="C97" s="23"/>
      <c r="D97" s="24"/>
      <c r="E97" s="24"/>
      <c r="F97" s="24"/>
      <c r="G97" s="24"/>
      <c r="H97" s="24"/>
      <c r="I97" s="24"/>
      <c r="J97" s="24"/>
      <c r="K97" s="24"/>
      <c r="L97" s="24"/>
      <c r="M97" s="24"/>
      <c r="N97" s="125"/>
      <c r="BC97" s="6"/>
    </row>
    <row r="98" spans="1:55" ht="14.45" customHeight="1" x14ac:dyDescent="0.25">
      <c r="A98" s="5"/>
      <c r="B98" s="142" t="s">
        <v>137</v>
      </c>
      <c r="C98" s="142"/>
      <c r="D98" s="143" t="str">
        <f t="shared" ref="D98:M98" ca="1" si="53">IF(IFERROR(T(INDIRECT(D$8&amp;"!$AC$3"))="Ergebnisse market-based",TRUE),IFERROR(N(INDIRECT(D$8&amp;"!$AG$75")),""),"k.A.")</f>
        <v/>
      </c>
      <c r="E98" s="143" t="str">
        <f t="shared" ca="1" si="53"/>
        <v/>
      </c>
      <c r="F98" s="143" t="str">
        <f t="shared" ca="1" si="53"/>
        <v/>
      </c>
      <c r="G98" s="143" t="str">
        <f t="shared" ca="1" si="53"/>
        <v/>
      </c>
      <c r="H98" s="143" t="str">
        <f t="shared" ca="1" si="53"/>
        <v/>
      </c>
      <c r="I98" s="143" t="str">
        <f t="shared" ca="1" si="53"/>
        <v/>
      </c>
      <c r="J98" s="143" t="str">
        <f t="shared" ca="1" si="53"/>
        <v/>
      </c>
      <c r="K98" s="143" t="str">
        <f t="shared" ca="1" si="53"/>
        <v/>
      </c>
      <c r="L98" s="143" t="str">
        <f t="shared" ca="1" si="53"/>
        <v/>
      </c>
      <c r="M98" s="143" t="str">
        <f t="shared" ca="1" si="53"/>
        <v/>
      </c>
      <c r="N98" s="126"/>
      <c r="BC98" s="6"/>
    </row>
    <row r="99" spans="1:55" ht="7.5" customHeight="1" x14ac:dyDescent="0.25">
      <c r="A99" s="5"/>
      <c r="B99" s="139"/>
      <c r="C99" s="23"/>
      <c r="D99" s="24"/>
      <c r="E99" s="24"/>
      <c r="F99" s="24"/>
      <c r="G99" s="24"/>
      <c r="H99" s="24"/>
      <c r="I99" s="24"/>
      <c r="J99" s="24"/>
      <c r="K99" s="24"/>
      <c r="L99" s="24"/>
      <c r="M99" s="24"/>
      <c r="BC99" s="6"/>
    </row>
    <row r="100" spans="1:55" ht="14.45" customHeight="1" x14ac:dyDescent="0.35">
      <c r="A100" s="5"/>
      <c r="B100" s="141" t="s">
        <v>138</v>
      </c>
      <c r="C100" s="145"/>
      <c r="D100" s="146" t="str">
        <f t="shared" ref="D100:M100" ca="1" si="54">IF(IFERROR(T(INDIRECT(D$8&amp;"!$AC$3"))="Ergebnisse market-based",TRUE),IF(IFERROR(T(INDIRECT(D$8&amp;"!$AC$77"))=$AC$100,TRUE),IFERROR(N(INDIRECT(D$8&amp;"!$AE$77")),""),"k.A."),"k.A.")</f>
        <v/>
      </c>
      <c r="E100" s="146" t="str">
        <f t="shared" ca="1" si="54"/>
        <v/>
      </c>
      <c r="F100" s="146" t="str">
        <f t="shared" ca="1" si="54"/>
        <v/>
      </c>
      <c r="G100" s="146" t="str">
        <f t="shared" ca="1" si="54"/>
        <v/>
      </c>
      <c r="H100" s="146" t="str">
        <f t="shared" ca="1" si="54"/>
        <v/>
      </c>
      <c r="I100" s="146" t="str">
        <f t="shared" ca="1" si="54"/>
        <v/>
      </c>
      <c r="J100" s="146" t="str">
        <f t="shared" ca="1" si="54"/>
        <v/>
      </c>
      <c r="K100" s="146" t="str">
        <f t="shared" ca="1" si="54"/>
        <v/>
      </c>
      <c r="L100" s="146" t="str">
        <f t="shared" ca="1" si="54"/>
        <v/>
      </c>
      <c r="M100" s="146" t="str">
        <f t="shared" ca="1" si="54"/>
        <v/>
      </c>
      <c r="BC100" s="6"/>
    </row>
    <row r="101" spans="1:55" ht="7.5" customHeight="1" x14ac:dyDescent="0.25">
      <c r="A101" s="5"/>
      <c r="B101" s="139"/>
      <c r="C101" s="23"/>
      <c r="D101" s="24"/>
      <c r="E101" s="24"/>
      <c r="F101" s="24"/>
      <c r="G101" s="24"/>
      <c r="H101" s="24"/>
      <c r="I101" s="24"/>
      <c r="J101" s="24"/>
      <c r="K101" s="24"/>
      <c r="L101" s="24"/>
      <c r="M101" s="24"/>
      <c r="BC101" s="6"/>
    </row>
    <row r="102" spans="1:55" ht="14.45" customHeight="1" x14ac:dyDescent="0.35">
      <c r="A102" s="5"/>
      <c r="B102" s="141" t="s">
        <v>139</v>
      </c>
      <c r="C102" s="145"/>
      <c r="D102" s="146" t="str">
        <f t="shared" ref="D102:M102" ca="1" si="55">IF(IFERROR(T(INDIRECT(D$8&amp;"!$AC$3"))="Ergebnisse market-based",TRUE),IF(IFERROR(T(INDIRECT(D$8&amp;"!$AC$79"))=$AC$102,TRUE),IFERROR(N(INDIRECT(D$8&amp;"!$AE$79")),""),"k.A."),"k.A.")</f>
        <v/>
      </c>
      <c r="E102" s="146" t="str">
        <f t="shared" ca="1" si="55"/>
        <v/>
      </c>
      <c r="F102" s="146" t="str">
        <f t="shared" ca="1" si="55"/>
        <v/>
      </c>
      <c r="G102" s="146" t="str">
        <f t="shared" ca="1" si="55"/>
        <v/>
      </c>
      <c r="H102" s="146" t="str">
        <f t="shared" ca="1" si="55"/>
        <v/>
      </c>
      <c r="I102" s="146" t="str">
        <f t="shared" ca="1" si="55"/>
        <v/>
      </c>
      <c r="J102" s="146" t="str">
        <f t="shared" ca="1" si="55"/>
        <v/>
      </c>
      <c r="K102" s="146" t="str">
        <f t="shared" ca="1" si="55"/>
        <v/>
      </c>
      <c r="L102" s="146" t="str">
        <f t="shared" ca="1" si="55"/>
        <v/>
      </c>
      <c r="M102" s="146" t="str">
        <f t="shared" ca="1" si="55"/>
        <v/>
      </c>
      <c r="BC102" s="6"/>
    </row>
    <row r="103" spans="1:55" ht="15.75" thickBot="1" x14ac:dyDescent="0.3">
      <c r="A103" s="8"/>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2"/>
    </row>
    <row r="104" spans="1:55" ht="18.95" customHeight="1" x14ac:dyDescent="0.25">
      <c r="A104" s="108"/>
      <c r="B104" s="29" t="s">
        <v>168</v>
      </c>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1"/>
    </row>
    <row r="105" spans="1:55" ht="14.45" customHeight="1" x14ac:dyDescent="0.25">
      <c r="A105" s="109"/>
      <c r="B105" s="18"/>
      <c r="C105" s="120"/>
      <c r="D105" s="200" t="s">
        <v>92</v>
      </c>
      <c r="E105" s="200"/>
      <c r="F105" s="200"/>
      <c r="G105" s="200"/>
      <c r="H105" s="200"/>
      <c r="I105" s="200"/>
      <c r="J105" s="200"/>
      <c r="K105" s="200"/>
      <c r="L105" s="200"/>
      <c r="M105" s="200"/>
      <c r="N105" s="124"/>
      <c r="BC105" s="6"/>
    </row>
    <row r="106" spans="1:55" ht="15.75" thickBot="1" x14ac:dyDescent="0.3">
      <c r="A106" s="140"/>
      <c r="B106" s="208" t="s">
        <v>0</v>
      </c>
      <c r="C106" s="17" t="s">
        <v>72</v>
      </c>
      <c r="D106" s="38" t="str">
        <f>Jahr_1</f>
        <v/>
      </c>
      <c r="E106" s="38" t="str">
        <f>Jahr_2</f>
        <v/>
      </c>
      <c r="F106" s="38" t="str">
        <f>Jahr_3</f>
        <v/>
      </c>
      <c r="G106" s="38" t="str">
        <f>Jahr_4</f>
        <v/>
      </c>
      <c r="H106" s="38" t="str">
        <f>Jahr_5</f>
        <v/>
      </c>
      <c r="I106" s="38" t="str">
        <f>Jahr_6</f>
        <v/>
      </c>
      <c r="J106" s="38" t="str">
        <f>Jahr_7</f>
        <v/>
      </c>
      <c r="K106" s="38" t="str">
        <f>Jahr_8</f>
        <v/>
      </c>
      <c r="L106" s="38" t="str">
        <f>Jahr_9</f>
        <v/>
      </c>
      <c r="M106" s="123" t="str">
        <f>Jahr_10</f>
        <v/>
      </c>
      <c r="N106" s="125"/>
      <c r="BC106" s="6"/>
    </row>
    <row r="107" spans="1:55" x14ac:dyDescent="0.25">
      <c r="A107" s="109"/>
      <c r="B107" s="209"/>
      <c r="C107" s="44" t="s">
        <v>62</v>
      </c>
      <c r="D107" s="49" t="str">
        <f ca="1">IF(IFERROR(T(INDIRECT(D$8&amp;"!$AC$3"))="Ergebnisse market-based",TRUE),IF(IFERROR(T(INDIRECT(D$8&amp;"!$AC$89"))="Energieverbrauch und -erzeugung",TRUE),IFERROR(N(INDIRECT(D$8&amp;"!$AE$94")),""),IF(IFERROR(T(INDIRECT(D$8&amp;"!$AC$102"))="Energieverbrauch und -erzeugung",TRUE),IFERROR(N(INDIRECT(D$8&amp;"!$AE$107")),""),#N/A)),"k.A.")</f>
        <v/>
      </c>
      <c r="E107" s="49" t="str">
        <f t="shared" ref="E107:M107" ca="1" si="56">IF(IFERROR(T(INDIRECT(E$8&amp;"!$AC$3"))="Ergebnisse market-based",TRUE),IF(IFERROR(T(INDIRECT(E$8&amp;"!$AC$89"))="Energieverbrauch und -erzeugung",TRUE),IFERROR(N(INDIRECT(E$8&amp;"!$AE$94")),""),IF(IFERROR(T(INDIRECT(E$8&amp;"!$AC$102"))="Energieverbrauch und -erzeugung",TRUE),IFERROR(N(INDIRECT(E$8&amp;"!$AE$107")),""),#N/A)),"k.A.")</f>
        <v/>
      </c>
      <c r="F107" s="49" t="str">
        <f t="shared" ca="1" si="56"/>
        <v/>
      </c>
      <c r="G107" s="49" t="str">
        <f t="shared" ca="1" si="56"/>
        <v/>
      </c>
      <c r="H107" s="49" t="str">
        <f t="shared" ca="1" si="56"/>
        <v/>
      </c>
      <c r="I107" s="49" t="str">
        <f t="shared" ca="1" si="56"/>
        <v/>
      </c>
      <c r="J107" s="49" t="str">
        <f t="shared" ca="1" si="56"/>
        <v/>
      </c>
      <c r="K107" s="49" t="str">
        <f t="shared" ca="1" si="56"/>
        <v/>
      </c>
      <c r="L107" s="49" t="str">
        <f t="shared" ca="1" si="56"/>
        <v/>
      </c>
      <c r="M107" s="49" t="str">
        <f t="shared" ca="1" si="56"/>
        <v/>
      </c>
      <c r="N107" s="125"/>
      <c r="BC107" s="6"/>
    </row>
    <row r="108" spans="1:55" x14ac:dyDescent="0.25">
      <c r="A108" s="109"/>
      <c r="B108" s="209"/>
      <c r="C108" s="44" t="s">
        <v>63</v>
      </c>
      <c r="D108" s="49" t="str">
        <f t="shared" ref="D108:M108" ca="1" si="57">IF(IFERROR(T(INDIRECT(D$8&amp;"!$AC$3"))="Ergebnisse market-based",TRUE),IF(IFERROR(T(INDIRECT(D$8&amp;"!$AC$89"))="Energieverbrauch und -erzeugung",TRUE),IFERROR(N(INDIRECT(D$8&amp;"!$AE$95")),""),IF(IFERROR(T(INDIRECT(D$8&amp;"!$AC$102"))="Energieverbrauch und -erzeugung",TRUE),IFERROR(N(INDIRECT(D$8&amp;"!$AE$108")),""),#N/A)),"k.A.")</f>
        <v/>
      </c>
      <c r="E108" s="49" t="str">
        <f t="shared" ca="1" si="57"/>
        <v/>
      </c>
      <c r="F108" s="49" t="str">
        <f t="shared" ca="1" si="57"/>
        <v/>
      </c>
      <c r="G108" s="49" t="str">
        <f t="shared" ca="1" si="57"/>
        <v/>
      </c>
      <c r="H108" s="49" t="str">
        <f t="shared" ca="1" si="57"/>
        <v/>
      </c>
      <c r="I108" s="49" t="str">
        <f t="shared" ca="1" si="57"/>
        <v/>
      </c>
      <c r="J108" s="49" t="str">
        <f t="shared" ca="1" si="57"/>
        <v/>
      </c>
      <c r="K108" s="49" t="str">
        <f t="shared" ca="1" si="57"/>
        <v/>
      </c>
      <c r="L108" s="49" t="str">
        <f t="shared" ca="1" si="57"/>
        <v/>
      </c>
      <c r="M108" s="49" t="str">
        <f t="shared" ca="1" si="57"/>
        <v/>
      </c>
      <c r="N108" s="125"/>
      <c r="BC108" s="6"/>
    </row>
    <row r="109" spans="1:55" x14ac:dyDescent="0.25">
      <c r="A109" s="109"/>
      <c r="B109" s="209"/>
      <c r="C109" s="44" t="s">
        <v>64</v>
      </c>
      <c r="D109" s="49" t="str">
        <f t="shared" ref="D109:M109" ca="1" si="58">IF(IFERROR(T(INDIRECT(D$8&amp;"!$AC$3"))="Ergebnisse market-based",TRUE),IF(IFERROR(T(INDIRECT(D$8&amp;"!$AC$89"))="Energieverbrauch und -erzeugung",TRUE),IFERROR(N(INDIRECT(D$8&amp;"!$AE$96")),""),IF(IFERROR(T(INDIRECT(D$8&amp;"!$AC$102"))="Energieverbrauch und -erzeugung",TRUE),IFERROR(N(INDIRECT(D$8&amp;"!$AE$109")),""),#N/A)),"k.A.")</f>
        <v/>
      </c>
      <c r="E109" s="49" t="str">
        <f t="shared" ca="1" si="58"/>
        <v/>
      </c>
      <c r="F109" s="49" t="str">
        <f t="shared" ca="1" si="58"/>
        <v/>
      </c>
      <c r="G109" s="49" t="str">
        <f t="shared" ca="1" si="58"/>
        <v/>
      </c>
      <c r="H109" s="49" t="str">
        <f t="shared" ca="1" si="58"/>
        <v/>
      </c>
      <c r="I109" s="49" t="str">
        <f t="shared" ca="1" si="58"/>
        <v/>
      </c>
      <c r="J109" s="49" t="str">
        <f t="shared" ca="1" si="58"/>
        <v/>
      </c>
      <c r="K109" s="49" t="str">
        <f t="shared" ca="1" si="58"/>
        <v/>
      </c>
      <c r="L109" s="49" t="str">
        <f t="shared" ca="1" si="58"/>
        <v/>
      </c>
      <c r="M109" s="49" t="str">
        <f t="shared" ca="1" si="58"/>
        <v/>
      </c>
      <c r="N109" s="125"/>
      <c r="BC109" s="6"/>
    </row>
    <row r="110" spans="1:55" x14ac:dyDescent="0.25">
      <c r="A110" s="109"/>
      <c r="B110" s="209"/>
      <c r="C110" s="44" t="s">
        <v>65</v>
      </c>
      <c r="D110" s="49" t="str">
        <f t="shared" ref="D110:M110" ca="1" si="59">IF(IFERROR(T(INDIRECT(D$8&amp;"!$AC$3"))="Ergebnisse market-based",TRUE),IF(IFERROR(T(INDIRECT(D$8&amp;"!$AC$89"))="Energieverbrauch und -erzeugung",TRUE),IFERROR(N(INDIRECT(D$8&amp;"!$AE$97")),""),IF(IFERROR(T(INDIRECT(D$8&amp;"!$AC$102"))="Energieverbrauch und -erzeugung",TRUE),IFERROR(N(INDIRECT(D$8&amp;"!$AE$110")),""),#N/A)),"k.A.")</f>
        <v/>
      </c>
      <c r="E110" s="49" t="str">
        <f t="shared" ca="1" si="59"/>
        <v/>
      </c>
      <c r="F110" s="49" t="str">
        <f t="shared" ca="1" si="59"/>
        <v/>
      </c>
      <c r="G110" s="49" t="str">
        <f t="shared" ca="1" si="59"/>
        <v/>
      </c>
      <c r="H110" s="49" t="str">
        <f t="shared" ca="1" si="59"/>
        <v/>
      </c>
      <c r="I110" s="49" t="str">
        <f t="shared" ca="1" si="59"/>
        <v/>
      </c>
      <c r="J110" s="49" t="str">
        <f t="shared" ca="1" si="59"/>
        <v/>
      </c>
      <c r="K110" s="49" t="str">
        <f t="shared" ca="1" si="59"/>
        <v/>
      </c>
      <c r="L110" s="49" t="str">
        <f t="shared" ca="1" si="59"/>
        <v/>
      </c>
      <c r="M110" s="49" t="str">
        <f t="shared" ca="1" si="59"/>
        <v/>
      </c>
      <c r="N110" s="125"/>
      <c r="BC110" s="6"/>
    </row>
    <row r="111" spans="1:55" x14ac:dyDescent="0.25">
      <c r="A111" s="109"/>
      <c r="B111" s="209"/>
      <c r="C111" s="44" t="s">
        <v>89</v>
      </c>
      <c r="D111" s="49" t="str">
        <f t="shared" ref="D111:M111" ca="1" si="60">IF(IFERROR(T(INDIRECT(D$8&amp;"!$AC$3"))="Ergebnisse market-based",TRUE),IF(IFERROR(T(INDIRECT(D$8&amp;"!$AC$89"))="Energieverbrauch und -erzeugung",TRUE),IFERROR(N(INDIRECT(D$8&amp;"!$AE$98")),""),IF(IFERROR(T(INDIRECT(D$8&amp;"!$AC$102"))="Energieverbrauch und -erzeugung",TRUE),IFERROR(N(INDIRECT(D$8&amp;"!$AE$111")),""),#N/A)),"k.A.")</f>
        <v/>
      </c>
      <c r="E111" s="49" t="str">
        <f t="shared" ca="1" si="60"/>
        <v/>
      </c>
      <c r="F111" s="49" t="str">
        <f t="shared" ca="1" si="60"/>
        <v/>
      </c>
      <c r="G111" s="49" t="str">
        <f t="shared" ca="1" si="60"/>
        <v/>
      </c>
      <c r="H111" s="49" t="str">
        <f t="shared" ca="1" si="60"/>
        <v/>
      </c>
      <c r="I111" s="49" t="str">
        <f t="shared" ca="1" si="60"/>
        <v/>
      </c>
      <c r="J111" s="49" t="str">
        <f t="shared" ca="1" si="60"/>
        <v/>
      </c>
      <c r="K111" s="49" t="str">
        <f t="shared" ca="1" si="60"/>
        <v/>
      </c>
      <c r="L111" s="49" t="str">
        <f t="shared" ca="1" si="60"/>
        <v/>
      </c>
      <c r="M111" s="49" t="str">
        <f t="shared" ca="1" si="60"/>
        <v/>
      </c>
      <c r="N111" s="125"/>
      <c r="BC111" s="6"/>
    </row>
    <row r="112" spans="1:55" x14ac:dyDescent="0.25">
      <c r="A112" s="109"/>
      <c r="B112" s="209"/>
      <c r="C112" s="44" t="s">
        <v>66</v>
      </c>
      <c r="D112" s="49" t="str">
        <f t="shared" ref="D112:M112" ca="1" si="61">IF(IFERROR(T(INDIRECT(D$8&amp;"!$AC$3"))="Ergebnisse market-based",TRUE),IF(IFERROR(T(INDIRECT(D$8&amp;"!$AC$89"))="Energieverbrauch und -erzeugung",TRUE),IFERROR(N(INDIRECT(D$8&amp;"!$AE$99")),""),IF(IFERROR(T(INDIRECT(D$8&amp;"!$AC$102"))="Energieverbrauch und -erzeugung",TRUE),IFERROR(N(INDIRECT(D$8&amp;"!$AE$112")),""),#N/A)),"k.A.")</f>
        <v/>
      </c>
      <c r="E112" s="49" t="str">
        <f t="shared" ca="1" si="61"/>
        <v/>
      </c>
      <c r="F112" s="49" t="str">
        <f t="shared" ca="1" si="61"/>
        <v/>
      </c>
      <c r="G112" s="49" t="str">
        <f t="shared" ca="1" si="61"/>
        <v/>
      </c>
      <c r="H112" s="49" t="str">
        <f t="shared" ca="1" si="61"/>
        <v/>
      </c>
      <c r="I112" s="49" t="str">
        <f t="shared" ca="1" si="61"/>
        <v/>
      </c>
      <c r="J112" s="49" t="str">
        <f t="shared" ca="1" si="61"/>
        <v/>
      </c>
      <c r="K112" s="49" t="str">
        <f t="shared" ca="1" si="61"/>
        <v/>
      </c>
      <c r="L112" s="49" t="str">
        <f t="shared" ca="1" si="61"/>
        <v/>
      </c>
      <c r="M112" s="49" t="str">
        <f t="shared" ca="1" si="61"/>
        <v/>
      </c>
      <c r="N112" s="125"/>
      <c r="BC112" s="6"/>
    </row>
    <row r="113" spans="1:55" x14ac:dyDescent="0.25">
      <c r="A113" s="109"/>
      <c r="B113" s="209"/>
      <c r="C113" s="44" t="s">
        <v>7</v>
      </c>
      <c r="D113" s="49" t="str">
        <f t="shared" ref="D113:M113" ca="1" si="62">IF(IFERROR(T(INDIRECT(D$8&amp;"!$AC$3"))="Ergebnisse market-based",TRUE),IF(IFERROR(T(INDIRECT(D$8&amp;"!$AC$89"))="Energieverbrauch und -erzeugung",TRUE),IFERROR(N(INDIRECT(D$8&amp;"!$AE$100")),""),IF(IFERROR(T(INDIRECT(D$8&amp;"!$AC$102"))="Energieverbrauch und -erzeugung",TRUE),IFERROR(N(INDIRECT(D$8&amp;"!$AE$113")),""),#N/A)),"k.A.")</f>
        <v/>
      </c>
      <c r="E113" s="49" t="str">
        <f t="shared" ca="1" si="62"/>
        <v/>
      </c>
      <c r="F113" s="49" t="str">
        <f t="shared" ca="1" si="62"/>
        <v/>
      </c>
      <c r="G113" s="49" t="str">
        <f t="shared" ca="1" si="62"/>
        <v/>
      </c>
      <c r="H113" s="49" t="str">
        <f t="shared" ca="1" si="62"/>
        <v/>
      </c>
      <c r="I113" s="49" t="str">
        <f t="shared" ca="1" si="62"/>
        <v/>
      </c>
      <c r="J113" s="49" t="str">
        <f t="shared" ca="1" si="62"/>
        <v/>
      </c>
      <c r="K113" s="49" t="str">
        <f t="shared" ca="1" si="62"/>
        <v/>
      </c>
      <c r="L113" s="49" t="str">
        <f t="shared" ca="1" si="62"/>
        <v/>
      </c>
      <c r="M113" s="49" t="str">
        <f t="shared" ca="1" si="62"/>
        <v/>
      </c>
      <c r="N113" s="125"/>
      <c r="BC113" s="6"/>
    </row>
    <row r="114" spans="1:55" x14ac:dyDescent="0.25">
      <c r="A114" s="5"/>
      <c r="B114" s="209"/>
      <c r="C114" s="44" t="s">
        <v>8</v>
      </c>
      <c r="D114" s="49" t="str">
        <f t="shared" ref="D114:M114" ca="1" si="63">IF(IFERROR(T(INDIRECT(D$8&amp;"!$AC$3"))="Ergebnisse market-based",TRUE),IF(IFERROR(T(INDIRECT(D$8&amp;"!$AC$89"))="Energieverbrauch und -erzeugung",TRUE),IFERROR(N(INDIRECT(D$8&amp;"!$AE$101")),""),IF(IFERROR(T(INDIRECT(D$8&amp;"!$AC$102"))="Energieverbrauch und -erzeugung",TRUE),IFERROR(N(INDIRECT(D$8&amp;"!$AE$114")),""),#N/A)),"k.A.")</f>
        <v/>
      </c>
      <c r="E114" s="49" t="str">
        <f t="shared" ca="1" si="63"/>
        <v/>
      </c>
      <c r="F114" s="49" t="str">
        <f t="shared" ca="1" si="63"/>
        <v/>
      </c>
      <c r="G114" s="49" t="str">
        <f t="shared" ca="1" si="63"/>
        <v/>
      </c>
      <c r="H114" s="49" t="str">
        <f t="shared" ca="1" si="63"/>
        <v/>
      </c>
      <c r="I114" s="49" t="str">
        <f t="shared" ca="1" si="63"/>
        <v/>
      </c>
      <c r="J114" s="49" t="str">
        <f t="shared" ca="1" si="63"/>
        <v/>
      </c>
      <c r="K114" s="49" t="str">
        <f t="shared" ca="1" si="63"/>
        <v/>
      </c>
      <c r="L114" s="49" t="str">
        <f t="shared" ca="1" si="63"/>
        <v/>
      </c>
      <c r="M114" s="49" t="str">
        <f t="shared" ca="1" si="63"/>
        <v/>
      </c>
      <c r="N114" s="125"/>
      <c r="BC114" s="6"/>
    </row>
    <row r="115" spans="1:55" ht="18.600000000000001" customHeight="1" x14ac:dyDescent="0.25">
      <c r="A115" s="5"/>
      <c r="B115" s="210"/>
      <c r="C115" s="36" t="s">
        <v>61</v>
      </c>
      <c r="D115" s="35" t="str">
        <f t="shared" ref="D115:M115" ca="1" si="64">IF(IFERROR(T(INDIRECT(D$8&amp;"!$AC$3"))="Ergebnisse market-based",TRUE),IF(IFERROR(T(INDIRECT(D$8&amp;"!$AC$89"))="Energieverbrauch und -erzeugung",TRUE),IFERROR(N(INDIRECT(D$8&amp;"!$AE$92")),""),IF(IFERROR(T(INDIRECT(D$8&amp;"!$AC$102"))="Energieverbrauch und -erzeugung",TRUE),IFERROR(N(INDIRECT(D$8&amp;"!$AE$105")),""),#N/A)),"k.A.")</f>
        <v/>
      </c>
      <c r="E115" s="35" t="str">
        <f t="shared" ca="1" si="64"/>
        <v/>
      </c>
      <c r="F115" s="35" t="str">
        <f t="shared" ca="1" si="64"/>
        <v/>
      </c>
      <c r="G115" s="35" t="str">
        <f t="shared" ca="1" si="64"/>
        <v/>
      </c>
      <c r="H115" s="35" t="str">
        <f t="shared" ca="1" si="64"/>
        <v/>
      </c>
      <c r="I115" s="35" t="str">
        <f t="shared" ca="1" si="64"/>
        <v/>
      </c>
      <c r="J115" s="35" t="str">
        <f t="shared" ca="1" si="64"/>
        <v/>
      </c>
      <c r="K115" s="35" t="str">
        <f t="shared" ca="1" si="64"/>
        <v/>
      </c>
      <c r="L115" s="35" t="str">
        <f t="shared" ca="1" si="64"/>
        <v/>
      </c>
      <c r="M115" s="35" t="str">
        <f t="shared" ca="1" si="64"/>
        <v/>
      </c>
      <c r="N115" s="125"/>
      <c r="BC115" s="6"/>
    </row>
    <row r="116" spans="1:55" ht="29.45" customHeight="1" x14ac:dyDescent="0.25">
      <c r="A116" s="5"/>
      <c r="C116" s="4"/>
      <c r="D116" s="3"/>
      <c r="E116" s="3"/>
      <c r="F116" s="3"/>
      <c r="G116" s="3"/>
      <c r="H116" s="3"/>
      <c r="I116" s="3"/>
      <c r="J116" s="3"/>
      <c r="K116" s="3"/>
      <c r="L116" s="3"/>
      <c r="M116" s="3"/>
      <c r="N116" s="125"/>
      <c r="BC116" s="6"/>
    </row>
    <row r="117" spans="1:55" x14ac:dyDescent="0.25">
      <c r="A117" s="5"/>
      <c r="C117" s="120"/>
      <c r="D117" s="200" t="s">
        <v>93</v>
      </c>
      <c r="E117" s="200"/>
      <c r="F117" s="200"/>
      <c r="G117" s="200"/>
      <c r="H117" s="200"/>
      <c r="I117" s="200"/>
      <c r="J117" s="200"/>
      <c r="K117" s="200"/>
      <c r="L117" s="200"/>
      <c r="M117" s="200"/>
      <c r="N117" s="125"/>
      <c r="BC117" s="6"/>
    </row>
    <row r="118" spans="1:55" ht="15.75" thickBot="1" x14ac:dyDescent="0.3">
      <c r="A118" s="5"/>
      <c r="B118" s="208" t="s">
        <v>77</v>
      </c>
      <c r="C118" s="17" t="s">
        <v>73</v>
      </c>
      <c r="D118" s="38" t="str">
        <f>Jahr_1</f>
        <v/>
      </c>
      <c r="E118" s="38" t="str">
        <f>Jahr_2</f>
        <v/>
      </c>
      <c r="F118" s="38" t="str">
        <f>Jahr_3</f>
        <v/>
      </c>
      <c r="G118" s="38" t="str">
        <f>Jahr_4</f>
        <v/>
      </c>
      <c r="H118" s="38" t="str">
        <f>Jahr_5</f>
        <v/>
      </c>
      <c r="I118" s="38" t="str">
        <f>Jahr_6</f>
        <v/>
      </c>
      <c r="J118" s="38" t="str">
        <f>Jahr_7</f>
        <v/>
      </c>
      <c r="K118" s="38" t="str">
        <f>Jahr_8</f>
        <v/>
      </c>
      <c r="L118" s="38" t="str">
        <f>Jahr_9</f>
        <v/>
      </c>
      <c r="M118" s="123" t="str">
        <f>Jahr_10</f>
        <v/>
      </c>
      <c r="N118" s="125"/>
      <c r="BC118" s="6"/>
    </row>
    <row r="119" spans="1:55" x14ac:dyDescent="0.25">
      <c r="A119" s="5"/>
      <c r="B119" s="209"/>
      <c r="C119" s="44" t="s">
        <v>90</v>
      </c>
      <c r="D119" s="49" t="str">
        <f t="shared" ref="D119:M119" ca="1" si="65">IF(IFERROR(T(INDIRECT(D$8&amp;"!$AC$3"))="Ergebnisse market-based",TRUE),IF(IFERROR(T(INDIRECT(D$8&amp;"!$AC$89"))="Energieverbrauch und -erzeugung",TRUE),IFERROR(N(INDIRECT(D$8&amp;"!$AE$106")),""),IF(IFERROR(T(INDIRECT(D$8&amp;"!$AC$102"))="Energieverbrauch und -erzeugung",TRUE),IFERROR(N(INDIRECT(D$8&amp;"!$AE$119")),""),#N/A)),"k.A.")</f>
        <v/>
      </c>
      <c r="E119" s="49" t="str">
        <f t="shared" ca="1" si="65"/>
        <v/>
      </c>
      <c r="F119" s="49" t="str">
        <f t="shared" ca="1" si="65"/>
        <v/>
      </c>
      <c r="G119" s="49" t="str">
        <f t="shared" ca="1" si="65"/>
        <v/>
      </c>
      <c r="H119" s="49" t="str">
        <f t="shared" ca="1" si="65"/>
        <v/>
      </c>
      <c r="I119" s="49" t="str">
        <f t="shared" ca="1" si="65"/>
        <v/>
      </c>
      <c r="J119" s="49" t="str">
        <f t="shared" ca="1" si="65"/>
        <v/>
      </c>
      <c r="K119" s="49" t="str">
        <f t="shared" ca="1" si="65"/>
        <v/>
      </c>
      <c r="L119" s="49" t="str">
        <f t="shared" ca="1" si="65"/>
        <v/>
      </c>
      <c r="M119" s="49" t="str">
        <f t="shared" ca="1" si="65"/>
        <v/>
      </c>
      <c r="N119" s="125"/>
      <c r="BC119" s="6"/>
    </row>
    <row r="120" spans="1:55" ht="18.600000000000001" customHeight="1" x14ac:dyDescent="0.25">
      <c r="A120" s="5"/>
      <c r="B120" s="209"/>
      <c r="C120" s="37" t="s">
        <v>67</v>
      </c>
      <c r="D120" s="35" t="str">
        <f t="shared" ref="D120:M120" ca="1" si="66">IF(IFERROR(T(INDIRECT(D$8&amp;"!$AC$3"))="Ergebnisse market-based",TRUE),IF(IFERROR(T(INDIRECT(D$8&amp;"!$AC$89"))="Energieverbrauch und -erzeugung",TRUE),IFERROR(N(INDIRECT(D$8&amp;"!$AE$104")),""),IF(IFERROR(T(INDIRECT(D$8&amp;"!$AC$102"))="Energieverbrauch und -erzeugung",TRUE),IFERROR(N(INDIRECT(D$8&amp;"!$AE$117")),""),#N/A)),"k.A.")</f>
        <v/>
      </c>
      <c r="E120" s="35" t="str">
        <f t="shared" ca="1" si="66"/>
        <v/>
      </c>
      <c r="F120" s="35" t="str">
        <f t="shared" ca="1" si="66"/>
        <v/>
      </c>
      <c r="G120" s="35" t="str">
        <f t="shared" ca="1" si="66"/>
        <v/>
      </c>
      <c r="H120" s="35" t="str">
        <f t="shared" ca="1" si="66"/>
        <v/>
      </c>
      <c r="I120" s="35" t="str">
        <f t="shared" ca="1" si="66"/>
        <v/>
      </c>
      <c r="J120" s="35" t="str">
        <f t="shared" ca="1" si="66"/>
        <v/>
      </c>
      <c r="K120" s="35" t="str">
        <f t="shared" ca="1" si="66"/>
        <v/>
      </c>
      <c r="L120" s="35" t="str">
        <f t="shared" ca="1" si="66"/>
        <v/>
      </c>
      <c r="M120" s="35" t="str">
        <f t="shared" ca="1" si="66"/>
        <v/>
      </c>
      <c r="N120" s="125"/>
      <c r="BC120" s="6"/>
    </row>
    <row r="121" spans="1:55" ht="29.1" customHeight="1" x14ac:dyDescent="0.25">
      <c r="A121" s="5"/>
      <c r="B121" s="110"/>
      <c r="C121" s="111"/>
      <c r="D121" s="3"/>
      <c r="E121" s="3"/>
      <c r="F121" s="3"/>
      <c r="G121" s="3"/>
      <c r="H121" s="3"/>
      <c r="I121" s="3"/>
      <c r="J121" s="3"/>
      <c r="K121" s="3"/>
      <c r="L121" s="3"/>
      <c r="M121" s="3"/>
      <c r="N121" s="125"/>
      <c r="BC121" s="6"/>
    </row>
    <row r="122" spans="1:55" x14ac:dyDescent="0.25">
      <c r="A122" s="5"/>
      <c r="B122" s="110"/>
      <c r="C122" s="122"/>
      <c r="D122" s="200" t="s">
        <v>94</v>
      </c>
      <c r="E122" s="200"/>
      <c r="F122" s="200"/>
      <c r="G122" s="200"/>
      <c r="H122" s="200"/>
      <c r="I122" s="200"/>
      <c r="J122" s="200"/>
      <c r="K122" s="200"/>
      <c r="L122" s="200"/>
      <c r="M122" s="200"/>
      <c r="N122" s="125"/>
      <c r="BC122" s="6"/>
    </row>
    <row r="123" spans="1:55" ht="15.75" thickBot="1" x14ac:dyDescent="0.3">
      <c r="A123" s="5"/>
      <c r="B123" s="211" t="s">
        <v>78</v>
      </c>
      <c r="C123" s="17" t="s">
        <v>73</v>
      </c>
      <c r="D123" s="38" t="str">
        <f>Jahr_1</f>
        <v/>
      </c>
      <c r="E123" s="38" t="str">
        <f>Jahr_2</f>
        <v/>
      </c>
      <c r="F123" s="38" t="str">
        <f>Jahr_3</f>
        <v/>
      </c>
      <c r="G123" s="38" t="str">
        <f>Jahr_4</f>
        <v/>
      </c>
      <c r="H123" s="38" t="str">
        <f>Jahr_5</f>
        <v/>
      </c>
      <c r="I123" s="38" t="str">
        <f>Jahr_6</f>
        <v/>
      </c>
      <c r="J123" s="38" t="str">
        <f>Jahr_7</f>
        <v/>
      </c>
      <c r="K123" s="38" t="str">
        <f>Jahr_8</f>
        <v/>
      </c>
      <c r="L123" s="38" t="str">
        <f>Jahr_9</f>
        <v/>
      </c>
      <c r="M123" s="123" t="str">
        <f>Jahr_10</f>
        <v/>
      </c>
      <c r="N123" s="125"/>
      <c r="BC123" s="6"/>
    </row>
    <row r="124" spans="1:55" x14ac:dyDescent="0.25">
      <c r="A124" s="5"/>
      <c r="B124" s="212"/>
      <c r="C124" s="44" t="s">
        <v>33</v>
      </c>
      <c r="D124" s="49" t="str">
        <f t="shared" ref="D124:M124" ca="1" si="67">IF(IFERROR(T(INDIRECT(D$8&amp;"!$AC$3"))="Ergebnisse market-based",TRUE),IF(IFERROR(T(INDIRECT(D$8&amp;"!$AC$89"))="Energieverbrauch und -erzeugung",TRUE),IFERROR(N(INDIRECT(D$8&amp;"!$AE$111")),""),IF(IFERROR(T(INDIRECT(D$8&amp;"!$AC$102"))="Energieverbrauch und -erzeugung",TRUE),IFERROR(N(INDIRECT(D$8&amp;"!$AE$124")),""),#N/A)),"k.A.")</f>
        <v/>
      </c>
      <c r="E124" s="49" t="str">
        <f t="shared" ca="1" si="67"/>
        <v/>
      </c>
      <c r="F124" s="49" t="str">
        <f t="shared" ca="1" si="67"/>
        <v/>
      </c>
      <c r="G124" s="49" t="str">
        <f t="shared" ca="1" si="67"/>
        <v/>
      </c>
      <c r="H124" s="49" t="str">
        <f t="shared" ca="1" si="67"/>
        <v/>
      </c>
      <c r="I124" s="49" t="str">
        <f t="shared" ca="1" si="67"/>
        <v/>
      </c>
      <c r="J124" s="49" t="str">
        <f t="shared" ca="1" si="67"/>
        <v/>
      </c>
      <c r="K124" s="49" t="str">
        <f t="shared" ca="1" si="67"/>
        <v/>
      </c>
      <c r="L124" s="49" t="str">
        <f t="shared" ca="1" si="67"/>
        <v/>
      </c>
      <c r="M124" s="49" t="str">
        <f t="shared" ca="1" si="67"/>
        <v/>
      </c>
      <c r="N124" s="125"/>
      <c r="BC124" s="6"/>
    </row>
    <row r="125" spans="1:55" x14ac:dyDescent="0.25">
      <c r="A125" s="5"/>
      <c r="B125" s="212"/>
      <c r="C125" s="44" t="s">
        <v>74</v>
      </c>
      <c r="D125" s="49" t="str">
        <f t="shared" ref="D125:M125" ca="1" si="68">IF(IFERROR(T(INDIRECT(D$8&amp;"!$AC$3"))="Ergebnisse market-based",TRUE),IF(IFERROR(T(INDIRECT(D$8&amp;"!$AC$89"))="Energieverbrauch und -erzeugung",TRUE),IFERROR(N(INDIRECT(D$8&amp;"!$AE$112")),""),IF(IFERROR(T(INDIRECT(D$8&amp;"!$AC$102"))="Energieverbrauch und -erzeugung",TRUE),IFERROR(N(INDIRECT(D$8&amp;"!$AE$125")),""),#N/A)),"k.A.")</f>
        <v/>
      </c>
      <c r="E125" s="49" t="str">
        <f t="shared" ca="1" si="68"/>
        <v/>
      </c>
      <c r="F125" s="49" t="str">
        <f t="shared" ca="1" si="68"/>
        <v/>
      </c>
      <c r="G125" s="49" t="str">
        <f t="shared" ca="1" si="68"/>
        <v/>
      </c>
      <c r="H125" s="49" t="str">
        <f t="shared" ca="1" si="68"/>
        <v/>
      </c>
      <c r="I125" s="49" t="str">
        <f t="shared" ca="1" si="68"/>
        <v/>
      </c>
      <c r="J125" s="49" t="str">
        <f t="shared" ca="1" si="68"/>
        <v/>
      </c>
      <c r="K125" s="49" t="str">
        <f t="shared" ca="1" si="68"/>
        <v/>
      </c>
      <c r="L125" s="49" t="str">
        <f t="shared" ca="1" si="68"/>
        <v/>
      </c>
      <c r="M125" s="49" t="str">
        <f t="shared" ca="1" si="68"/>
        <v/>
      </c>
      <c r="N125" s="125"/>
      <c r="BC125" s="6"/>
    </row>
    <row r="126" spans="1:55" x14ac:dyDescent="0.25">
      <c r="A126" s="5"/>
      <c r="B126" s="212"/>
      <c r="C126" s="45" t="s">
        <v>68</v>
      </c>
      <c r="D126" s="35" t="str">
        <f t="shared" ref="D126:M126" ca="1" si="69">IF(IFERROR(T(INDIRECT(D$8&amp;"!$AC$3"))="Ergebnisse market-based",TRUE),IF(IFERROR(T(INDIRECT(D$8&amp;"!$AC$89"))="Energieverbrauch und -erzeugung",TRUE),IFERROR(N(INDIRECT(D$8&amp;"!$AE$109")),""),IF(IFERROR(T(INDIRECT(D$8&amp;"!$AC$102"))="Energieverbrauch und -erzeugung",TRUE),IFERROR(N(INDIRECT(D$8&amp;"!$AE$122")),""),#N/A)),"k.A.")</f>
        <v/>
      </c>
      <c r="E126" s="35" t="str">
        <f t="shared" ca="1" si="69"/>
        <v/>
      </c>
      <c r="F126" s="35" t="str">
        <f t="shared" ca="1" si="69"/>
        <v/>
      </c>
      <c r="G126" s="35" t="str">
        <f t="shared" ca="1" si="69"/>
        <v/>
      </c>
      <c r="H126" s="35" t="str">
        <f t="shared" ca="1" si="69"/>
        <v/>
      </c>
      <c r="I126" s="35" t="str">
        <f t="shared" ca="1" si="69"/>
        <v/>
      </c>
      <c r="J126" s="35" t="str">
        <f t="shared" ca="1" si="69"/>
        <v/>
      </c>
      <c r="K126" s="35" t="str">
        <f t="shared" ca="1" si="69"/>
        <v/>
      </c>
      <c r="L126" s="35" t="str">
        <f t="shared" ca="1" si="69"/>
        <v/>
      </c>
      <c r="M126" s="35" t="str">
        <f t="shared" ca="1" si="69"/>
        <v/>
      </c>
      <c r="N126" s="126"/>
      <c r="BC126" s="6"/>
    </row>
    <row r="127" spans="1:55" ht="15.75" thickBot="1" x14ac:dyDescent="0.3">
      <c r="A127" s="8"/>
      <c r="B127" s="11"/>
      <c r="C127" s="9"/>
      <c r="D127" s="10"/>
      <c r="E127" s="10"/>
      <c r="F127" s="10"/>
      <c r="G127" s="10"/>
      <c r="H127" s="10"/>
      <c r="I127" s="10"/>
      <c r="J127" s="10"/>
      <c r="K127" s="10"/>
      <c r="L127" s="10"/>
      <c r="M127" s="10"/>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2"/>
    </row>
  </sheetData>
  <sheetProtection sheet="1" scenarios="1"/>
  <mergeCells count="36">
    <mergeCell ref="D30:M30"/>
    <mergeCell ref="B16:C16"/>
    <mergeCell ref="B17:C17"/>
    <mergeCell ref="B13:C13"/>
    <mergeCell ref="B14:C14"/>
    <mergeCell ref="B11:C11"/>
    <mergeCell ref="D20:M20"/>
    <mergeCell ref="B22:C22"/>
    <mergeCell ref="B23:C23"/>
    <mergeCell ref="B24:C24"/>
    <mergeCell ref="O2:W5"/>
    <mergeCell ref="B4:I4"/>
    <mergeCell ref="D7:M7"/>
    <mergeCell ref="B9:C9"/>
    <mergeCell ref="B10:C10"/>
    <mergeCell ref="B36:C36"/>
    <mergeCell ref="B26:C26"/>
    <mergeCell ref="D105:M105"/>
    <mergeCell ref="B33:C33"/>
    <mergeCell ref="B34:C34"/>
    <mergeCell ref="D40:M40"/>
    <mergeCell ref="B42:C42"/>
    <mergeCell ref="B43:C43"/>
    <mergeCell ref="B44:C44"/>
    <mergeCell ref="B51:B54"/>
    <mergeCell ref="D58:M58"/>
    <mergeCell ref="B60:B68"/>
    <mergeCell ref="B69:B73"/>
    <mergeCell ref="D77:M77"/>
    <mergeCell ref="B46:C46"/>
    <mergeCell ref="B32:C32"/>
    <mergeCell ref="B106:B115"/>
    <mergeCell ref="D117:M117"/>
    <mergeCell ref="B118:B120"/>
    <mergeCell ref="D122:M122"/>
    <mergeCell ref="B123:B126"/>
  </mergeCells>
  <conditionalFormatting sqref="B10:B17">
    <cfRule type="expression" dxfId="30" priority="10">
      <formula>$D$9="nein"</formula>
    </cfRule>
  </conditionalFormatting>
  <conditionalFormatting sqref="B23:B26">
    <cfRule type="expression" dxfId="29" priority="1">
      <formula>$D$9="nein"</formula>
    </cfRule>
  </conditionalFormatting>
  <conditionalFormatting sqref="B33:B36">
    <cfRule type="expression" dxfId="28" priority="32">
      <formula>$D$9="nein"</formula>
    </cfRule>
  </conditionalFormatting>
  <conditionalFormatting sqref="B38">
    <cfRule type="expression" dxfId="27" priority="35">
      <formula>$D$9="nein"</formula>
    </cfRule>
  </conditionalFormatting>
  <conditionalFormatting sqref="B43:B45">
    <cfRule type="expression" dxfId="26" priority="31">
      <formula>$D$9="nein"</formula>
    </cfRule>
  </conditionalFormatting>
  <conditionalFormatting sqref="B51:C54">
    <cfRule type="expression" dxfId="25" priority="36">
      <formula>$E$10="nein"</formula>
    </cfRule>
  </conditionalFormatting>
  <conditionalFormatting sqref="B69:C69 C70:C73">
    <cfRule type="expression" dxfId="24" priority="41">
      <formula>$D$59="nein"</formula>
    </cfRule>
  </conditionalFormatting>
  <conditionalFormatting sqref="B74:C74">
    <cfRule type="expression" dxfId="23" priority="40">
      <formula>$D$59="nein"</formula>
    </cfRule>
  </conditionalFormatting>
  <conditionalFormatting sqref="C50">
    <cfRule type="expression" dxfId="22" priority="37">
      <formula>$E$10="nein"</formula>
    </cfRule>
  </conditionalFormatting>
  <conditionalFormatting sqref="C18:G19 B47:G47">
    <cfRule type="expression" dxfId="21" priority="26">
      <formula>$E$9="nein"</formula>
    </cfRule>
  </conditionalFormatting>
  <conditionalFormatting sqref="C27:G29">
    <cfRule type="expression" dxfId="20" priority="30">
      <formula>$E$9="nein"</formula>
    </cfRule>
  </conditionalFormatting>
  <conditionalFormatting sqref="C37:G37">
    <cfRule type="expression" dxfId="19" priority="28">
      <formula>$E$9="nein"</formula>
    </cfRule>
  </conditionalFormatting>
  <conditionalFormatting sqref="C55:G55">
    <cfRule type="expression" dxfId="18" priority="24">
      <formula>$E$9="nein"</formula>
    </cfRule>
  </conditionalFormatting>
  <conditionalFormatting sqref="D38:M39">
    <cfRule type="expression" dxfId="17" priority="33">
      <formula>$E$9="nein"</formula>
    </cfRule>
  </conditionalFormatting>
  <conditionalFormatting sqref="D107:M115">
    <cfRule type="expression" dxfId="16" priority="23">
      <formula>ISNA(D107)</formula>
    </cfRule>
  </conditionalFormatting>
  <conditionalFormatting sqref="D119:M120">
    <cfRule type="expression" dxfId="15" priority="22">
      <formula>ISNA(D119)</formula>
    </cfRule>
  </conditionalFormatting>
  <conditionalFormatting sqref="D124:M126">
    <cfRule type="expression" dxfId="14" priority="21">
      <formula>ISNA(D124)</formula>
    </cfRule>
  </conditionalFormatting>
  <conditionalFormatting sqref="E13:M14">
    <cfRule type="cellIs" dxfId="12" priority="3" operator="greaterThan">
      <formula>0</formula>
    </cfRule>
    <cfRule type="cellIs" dxfId="11" priority="4" operator="lessThan">
      <formula>0</formula>
    </cfRule>
    <cfRule type="cellIs" dxfId="10" priority="5" operator="equal">
      <formula>0</formula>
    </cfRule>
  </conditionalFormatting>
  <conditionalFormatting sqref="E16:M17">
    <cfRule type="cellIs" dxfId="8" priority="7" operator="greaterThan">
      <formula>0</formula>
    </cfRule>
    <cfRule type="cellIs" dxfId="7" priority="8" operator="lessThan">
      <formula>0</formula>
    </cfRule>
    <cfRule type="cellIs" dxfId="6" priority="9" operator="equal">
      <formula>0</formula>
    </cfRule>
  </conditionalFormatting>
  <conditionalFormatting sqref="E99:M99">
    <cfRule type="expression" dxfId="5" priority="19">
      <formula>$D$5="nein"</formula>
    </cfRule>
  </conditionalFormatting>
  <conditionalFormatting sqref="G18:G19">
    <cfRule type="expression" dxfId="4" priority="18">
      <formula>$E$9="nein"</formula>
    </cfRule>
  </conditionalFormatting>
  <conditionalFormatting sqref="G27:G29">
    <cfRule type="expression" dxfId="3" priority="39">
      <formula>$E$9="nein"</formula>
    </cfRule>
  </conditionalFormatting>
  <conditionalFormatting sqref="G37">
    <cfRule type="expression" dxfId="2" priority="29">
      <formula>$E$9="nein"</formula>
    </cfRule>
  </conditionalFormatting>
  <conditionalFormatting sqref="G47">
    <cfRule type="expression" dxfId="1" priority="27">
      <formula>$E$9="nein"</formula>
    </cfRule>
  </conditionalFormatting>
  <conditionalFormatting sqref="G55">
    <cfRule type="expression" dxfId="0" priority="25">
      <formula>$E$9="nein"</formula>
    </cfRule>
  </conditionalFormatting>
  <pageMargins left="0.7" right="0.7" top="0.78740157499999996" bottom="0.78740157499999996" header="0.3" footer="0.3"/>
  <drawing r:id="rId1"/>
  <extLst>
    <ext xmlns:x14="http://schemas.microsoft.com/office/spreadsheetml/2009/9/main" uri="{78C0D931-6437-407d-A8EE-F0AAD7539E65}">
      <x14:conditionalFormattings>
        <x14:conditionalFormatting xmlns:xm="http://schemas.microsoft.com/office/excel/2006/main">
          <x14:cfRule type="containsText" priority="2" operator="containsText" id="{EFE92CEF-1D56-4891-A9D2-9C9F444AAB89}">
            <xm:f>NOT(ISERROR(SEARCH("k.A.",E13)))</xm:f>
            <xm:f>"k.A."</xm:f>
            <x14:dxf>
              <font>
                <color auto="1"/>
              </font>
            </x14:dxf>
          </x14:cfRule>
          <xm:sqref>E13:M14</xm:sqref>
        </x14:conditionalFormatting>
        <x14:conditionalFormatting xmlns:xm="http://schemas.microsoft.com/office/excel/2006/main">
          <x14:cfRule type="containsText" priority="6" operator="containsText" id="{2F88A5E4-082C-44E9-B529-44FD83452479}">
            <xm:f>NOT(ISERROR(SEARCH("k.A.",E16)))</xm:f>
            <xm:f>"k.A."</xm:f>
            <x14:dxf>
              <font>
                <color auto="1"/>
              </font>
            </x14:dxf>
          </x14:cfRule>
          <xm:sqref>E16:M17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14B20-4B79-4603-B0DF-0F50C936016A}">
  <dimension ref="B4:B36"/>
  <sheetViews>
    <sheetView workbookViewId="0">
      <selection activeCell="G28" sqref="G28"/>
    </sheetView>
  </sheetViews>
  <sheetFormatPr baseColWidth="10" defaultRowHeight="15" x14ac:dyDescent="0.25"/>
  <sheetData>
    <row r="4" spans="2:2" x14ac:dyDescent="0.25">
      <c r="B4" t="s">
        <v>91</v>
      </c>
    </row>
    <row r="5" spans="2:2" x14ac:dyDescent="0.25">
      <c r="B5">
        <v>2019</v>
      </c>
    </row>
    <row r="6" spans="2:2" x14ac:dyDescent="0.25">
      <c r="B6">
        <v>2020</v>
      </c>
    </row>
    <row r="7" spans="2:2" x14ac:dyDescent="0.25">
      <c r="B7">
        <v>2021</v>
      </c>
    </row>
    <row r="8" spans="2:2" x14ac:dyDescent="0.25">
      <c r="B8">
        <v>2022</v>
      </c>
    </row>
    <row r="9" spans="2:2" x14ac:dyDescent="0.25">
      <c r="B9">
        <v>2023</v>
      </c>
    </row>
    <row r="10" spans="2:2" x14ac:dyDescent="0.25">
      <c r="B10">
        <v>2024</v>
      </c>
    </row>
    <row r="11" spans="2:2" x14ac:dyDescent="0.25">
      <c r="B11">
        <v>2025</v>
      </c>
    </row>
    <row r="12" spans="2:2" x14ac:dyDescent="0.25">
      <c r="B12">
        <v>2026</v>
      </c>
    </row>
    <row r="13" spans="2:2" x14ac:dyDescent="0.25">
      <c r="B13">
        <v>2027</v>
      </c>
    </row>
    <row r="14" spans="2:2" x14ac:dyDescent="0.25">
      <c r="B14">
        <v>2028</v>
      </c>
    </row>
    <row r="15" spans="2:2" x14ac:dyDescent="0.25">
      <c r="B15">
        <v>2029</v>
      </c>
    </row>
    <row r="16" spans="2:2" x14ac:dyDescent="0.25">
      <c r="B16">
        <v>2030</v>
      </c>
    </row>
    <row r="17" spans="2:2" x14ac:dyDescent="0.25">
      <c r="B17">
        <v>2031</v>
      </c>
    </row>
    <row r="18" spans="2:2" x14ac:dyDescent="0.25">
      <c r="B18">
        <v>2032</v>
      </c>
    </row>
    <row r="19" spans="2:2" x14ac:dyDescent="0.25">
      <c r="B19">
        <v>2033</v>
      </c>
    </row>
    <row r="20" spans="2:2" x14ac:dyDescent="0.25">
      <c r="B20">
        <v>2034</v>
      </c>
    </row>
    <row r="21" spans="2:2" x14ac:dyDescent="0.25">
      <c r="B21">
        <v>2035</v>
      </c>
    </row>
    <row r="22" spans="2:2" x14ac:dyDescent="0.25">
      <c r="B22">
        <v>2036</v>
      </c>
    </row>
    <row r="23" spans="2:2" x14ac:dyDescent="0.25">
      <c r="B23">
        <v>2037</v>
      </c>
    </row>
    <row r="24" spans="2:2" x14ac:dyDescent="0.25">
      <c r="B24">
        <v>2038</v>
      </c>
    </row>
    <row r="25" spans="2:2" x14ac:dyDescent="0.25">
      <c r="B25">
        <v>2039</v>
      </c>
    </row>
    <row r="26" spans="2:2" x14ac:dyDescent="0.25">
      <c r="B26">
        <v>2040</v>
      </c>
    </row>
    <row r="27" spans="2:2" x14ac:dyDescent="0.25">
      <c r="B27">
        <v>2041</v>
      </c>
    </row>
    <row r="28" spans="2:2" x14ac:dyDescent="0.25">
      <c r="B28">
        <v>2042</v>
      </c>
    </row>
    <row r="29" spans="2:2" x14ac:dyDescent="0.25">
      <c r="B29">
        <v>2043</v>
      </c>
    </row>
    <row r="30" spans="2:2" x14ac:dyDescent="0.25">
      <c r="B30">
        <v>2044</v>
      </c>
    </row>
    <row r="31" spans="2:2" x14ac:dyDescent="0.25">
      <c r="B31">
        <v>2045</v>
      </c>
    </row>
    <row r="32" spans="2:2" x14ac:dyDescent="0.25">
      <c r="B32">
        <v>2046</v>
      </c>
    </row>
    <row r="33" spans="2:2" x14ac:dyDescent="0.25">
      <c r="B33">
        <v>2047</v>
      </c>
    </row>
    <row r="34" spans="2:2" x14ac:dyDescent="0.25">
      <c r="B34">
        <v>2048</v>
      </c>
    </row>
    <row r="35" spans="2:2" x14ac:dyDescent="0.25">
      <c r="B35">
        <v>2049</v>
      </c>
    </row>
    <row r="36" spans="2:2" x14ac:dyDescent="0.25">
      <c r="B36">
        <v>2050</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D5EE8BEA53DC742911E9FD69AE72BC6" ma:contentTypeVersion="9" ma:contentTypeDescription="Ein neues Dokument erstellen." ma:contentTypeScope="" ma:versionID="4734ebd06775c409214ac9f5b5c42cbc">
  <xsd:schema xmlns:xsd="http://www.w3.org/2001/XMLSchema" xmlns:xs="http://www.w3.org/2001/XMLSchema" xmlns:p="http://schemas.microsoft.com/office/2006/metadata/properties" xmlns:ns2="32f30deb-a403-47b6-8821-8f8c91cf3f76" xmlns:ns3="59548bc3-7d0d-4161-89bf-d79247fa0c7d" targetNamespace="http://schemas.microsoft.com/office/2006/metadata/properties" ma:root="true" ma:fieldsID="5a98de1a417511f8ac4024d959a99fcc" ns2:_="" ns3:_="">
    <xsd:import namespace="32f30deb-a403-47b6-8821-8f8c91cf3f76"/>
    <xsd:import namespace="59548bc3-7d0d-4161-89bf-d79247fa0c7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30deb-a403-47b6-8821-8f8c91cf3f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3ad06623-7146-4c0f-9564-187aa39e4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548bc3-7d0d-4161-89bf-d79247fa0c7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a02449b-a876-48ee-a58a-72f216c6b50a}" ma:internalName="TaxCatchAll" ma:showField="CatchAllData" ma:web="59548bc3-7d0d-4161-89bf-d79247fa0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f30deb-a403-47b6-8821-8f8c91cf3f76">
      <Terms xmlns="http://schemas.microsoft.com/office/infopath/2007/PartnerControls"/>
    </lcf76f155ced4ddcb4097134ff3c332f>
    <TaxCatchAll xmlns="59548bc3-7d0d-4161-89bf-d79247fa0c7d" xsi:nil="true"/>
  </documentManagement>
</p:properties>
</file>

<file path=customXml/itemProps1.xml><?xml version="1.0" encoding="utf-8"?>
<ds:datastoreItem xmlns:ds="http://schemas.openxmlformats.org/officeDocument/2006/customXml" ds:itemID="{132AB611-9D10-4883-B2DA-BAB9E437A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30deb-a403-47b6-8821-8f8c91cf3f76"/>
    <ds:schemaRef ds:uri="59548bc3-7d0d-4161-89bf-d79247fa0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B6E4EE-2785-4E55-9F4F-F4CE655498A7}">
  <ds:schemaRefs>
    <ds:schemaRef ds:uri="http://schemas.microsoft.com/sharepoint/v3/contenttype/forms"/>
  </ds:schemaRefs>
</ds:datastoreItem>
</file>

<file path=customXml/itemProps3.xml><?xml version="1.0" encoding="utf-8"?>
<ds:datastoreItem xmlns:ds="http://schemas.openxmlformats.org/officeDocument/2006/customXml" ds:itemID="{D2E9C56D-C852-42B6-990A-2436B8AA97B6}">
  <ds:schemaRefs>
    <ds:schemaRef ds:uri="http://purl.org/dc/terms/"/>
    <ds:schemaRef ds:uri="http://schemas.microsoft.com/office/2006/documentManagement/types"/>
    <ds:schemaRef ds:uri="32f30deb-a403-47b6-8821-8f8c91cf3f76"/>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9548bc3-7d0d-4161-89bf-d79247fa0c7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Zeitreihenvergleich_location</vt:lpstr>
      <vt:lpstr>Zeitreihenvergleich_market</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CO2-Kulturrechner v1.0 2023</dc:title>
  <dc:creator>Georg Smolka</dc:creator>
  <cp:lastModifiedBy>Kazmeier, Tessa (MWK)</cp:lastModifiedBy>
  <cp:lastPrinted>2024-11-29T08:20:27Z</cp:lastPrinted>
  <dcterms:created xsi:type="dcterms:W3CDTF">2023-05-03T08:10:34Z</dcterms:created>
  <dcterms:modified xsi:type="dcterms:W3CDTF">2026-02-13T08:20:32Z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0x0101002D5EE8BEA53DC742911E9FD69AE72BC6</vt:lpwstr>
  </property>
  <property fmtid="{D5CDD505-2E9C-101B-9397-08002B2CF9AE}" pid="3" name="MediaServiceImageTags">
    <vt:lpwstr/>
  </property>
</Properties>
</file>